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Księgowość_PZA_2020\2023_MSiT_Programy_2023\Sport Wszystkich Dzieci_2023\Justyna\biurowe\"/>
    </mc:Choice>
  </mc:AlternateContent>
  <xr:revisionPtr revIDLastSave="0" documentId="8_{96D7727A-EBF3-4B89-A9C9-8F113165F3E0}" xr6:coauthVersionLast="47" xr6:coauthVersionMax="47" xr10:uidLastSave="{00000000-0000-0000-0000-000000000000}"/>
  <bookViews>
    <workbookView xWindow="-120" yWindow="-120" windowWidth="29040" windowHeight="15840" xr2:uid="{D4B68BBD-F8EA-47CF-88B7-C9F59818465C}"/>
  </bookViews>
  <sheets>
    <sheet name="Karta Drogowa" sheetId="1" r:id="rId1"/>
    <sheet name="Stawki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B31" i="1"/>
  <c r="F34" i="1"/>
  <c r="B33" i="1"/>
  <c r="B37" i="1"/>
  <c r="E24" i="1"/>
  <c r="D10" i="1"/>
  <c r="F31" i="1"/>
  <c r="B32" i="1"/>
  <c r="F33" i="1"/>
  <c r="B34" i="1"/>
  <c r="E30" i="1"/>
</calcChain>
</file>

<file path=xl/sharedStrings.xml><?xml version="1.0" encoding="utf-8"?>
<sst xmlns="http://schemas.openxmlformats.org/spreadsheetml/2006/main" count="45" uniqueCount="44">
  <si>
    <t>Polski Związek Alpinizmu</t>
  </si>
  <si>
    <t>ul. Mokotowska 24</t>
  </si>
  <si>
    <t>00-561 Warszawa</t>
  </si>
  <si>
    <t>NIP: 527-21-39-619; Regon: 000774724</t>
  </si>
  <si>
    <t>KARTA DROGOWA</t>
  </si>
  <si>
    <t>Nr .....................................................</t>
  </si>
  <si>
    <t>Nr rejestracyjny</t>
  </si>
  <si>
    <t>Marka i model</t>
  </si>
  <si>
    <r>
      <t>Pojemność silnika (cm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>)</t>
    </r>
  </si>
  <si>
    <t>Nazwisko i imię kierowcy</t>
  </si>
  <si>
    <t>Cel wyjazdu</t>
  </si>
  <si>
    <t>Dzień</t>
  </si>
  <si>
    <t>Godzina/min.</t>
  </si>
  <si>
    <t>WYJAZD</t>
  </si>
  <si>
    <t>POWRÓT/DOJAZD</t>
  </si>
  <si>
    <t>Czas podróży:</t>
  </si>
  <si>
    <t>Proszę wypełnić przy wyjeździe zagranicznym:</t>
  </si>
  <si>
    <t xml:space="preserve">Dzień </t>
  </si>
  <si>
    <t>przekroczenia granicy</t>
  </si>
  <si>
    <t>Godzina/min. przekroczenia graniczy</t>
  </si>
  <si>
    <t>Czas pobytu za granicą:</t>
  </si>
  <si>
    <t>RAZEM</t>
  </si>
  <si>
    <t>(podpis kierowcy)</t>
  </si>
  <si>
    <t>Nazwisko i imię osób 
podróżujących samochodem</t>
  </si>
  <si>
    <t>Trasa przejazdu 
(z …. przez … do ….. )</t>
  </si>
  <si>
    <t>1.</t>
  </si>
  <si>
    <t>2.</t>
  </si>
  <si>
    <t>3.</t>
  </si>
  <si>
    <t>4.</t>
  </si>
  <si>
    <t>5.</t>
  </si>
  <si>
    <t>&gt;900</t>
  </si>
  <si>
    <t>&lt;900</t>
  </si>
  <si>
    <t>Z dnia:</t>
  </si>
  <si>
    <t>6.</t>
  </si>
  <si>
    <t>7.</t>
  </si>
  <si>
    <t>8.</t>
  </si>
  <si>
    <t>9.</t>
  </si>
  <si>
    <t>Związek Alpinizmu nie zostały zaliczone przeze mnie do kosztów uzyskania przychodów z żadnego innego tytułu.</t>
  </si>
  <si>
    <t>Oświadczam, że koszty wyjazdu na imprezę zleconą przez Polski</t>
  </si>
  <si>
    <t>Ja niżej podpisana/-y</t>
  </si>
  <si>
    <t>podpis</t>
  </si>
  <si>
    <t>….........................................................................</t>
  </si>
  <si>
    <t>Ilość kilometrów</t>
  </si>
  <si>
    <t>POWRÓT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</si>
</sst>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&quot; km&quot;"/>
    <numFmt numFmtId="166" formatCode="#&quot; cm3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thin">
        <color indexed="64"/>
      </diagonal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</cellStyleXfs>
  <cellXfs count="99">
    <xf numFmtId="0" fontId="0" fillId="0" borderId="0" xfId="0"/>
    <xf numFmtId="164" fontId="9" fillId="0" borderId="5" xfId="0" applyNumberFormat="1" applyFont="1" applyBorder="1" applyAlignment="1" applyProtection="1">
      <alignment horizontal="center" vertical="center" wrapText="1"/>
      <protection locked="0"/>
    </xf>
    <xf numFmtId="165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Border="1"/>
    <xf numFmtId="2" fontId="0" fillId="0" borderId="16" xfId="0" applyNumberFormat="1" applyBorder="1"/>
    <xf numFmtId="0" fontId="1" fillId="0" borderId="4" xfId="0" applyFont="1" applyBorder="1" applyAlignment="1">
      <alignment horizontal="center" vertical="center" wrapText="1"/>
    </xf>
    <xf numFmtId="20" fontId="0" fillId="0" borderId="0" xfId="0" applyNumberFormat="1"/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0" fillId="0" borderId="0" xfId="0" applyNumberFormat="1"/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1" fillId="0" borderId="8" xfId="0" applyNumberFormat="1" applyFont="1" applyBorder="1" applyAlignment="1" applyProtection="1">
      <alignment vertical="center" wrapText="1"/>
      <protection locked="0"/>
    </xf>
    <xf numFmtId="0" fontId="1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14" xfId="0" applyNumberFormat="1" applyFont="1" applyBorder="1" applyAlignment="1" applyProtection="1">
      <alignment horizontal="center" vertical="center" wrapText="1"/>
      <protection locked="0"/>
    </xf>
    <xf numFmtId="14" fontId="9" fillId="0" borderId="13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9" xfId="0" applyFont="1" applyBorder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166" fontId="1" fillId="0" borderId="14" xfId="0" applyNumberFormat="1" applyFont="1" applyBorder="1" applyAlignment="1" applyProtection="1">
      <alignment horizontal="center" vertical="center" wrapText="1"/>
      <protection locked="0"/>
    </xf>
    <xf numFmtId="166" fontId="1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1" fillId="4" borderId="16" xfId="2" applyBorder="1" applyAlignment="1">
      <alignment horizontal="center"/>
    </xf>
    <xf numFmtId="0" fontId="10" fillId="3" borderId="16" xfId="1" applyBorder="1" applyAlignment="1">
      <alignment horizontal="center"/>
    </xf>
  </cellXfs>
  <cellStyles count="3">
    <cellStyle name="Dobry" xfId="1" builtinId="26"/>
    <cellStyle name="Neutralny" xfId="2" builtinId="28"/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BE29E-73E3-47EF-B5B6-DABBD24E19AA}">
  <sheetPr>
    <pageSetUpPr fitToPage="1"/>
  </sheetPr>
  <dimension ref="A1:L42"/>
  <sheetViews>
    <sheetView tabSelected="1" topLeftCell="A12" workbookViewId="0">
      <selection activeCell="B22" sqref="B22:D22"/>
    </sheetView>
  </sheetViews>
  <sheetFormatPr defaultRowHeight="15" x14ac:dyDescent="0.25"/>
  <cols>
    <col min="1" max="1" width="17.5703125" bestFit="1" customWidth="1"/>
    <col min="2" max="2" width="14.5703125" customWidth="1"/>
    <col min="3" max="3" width="2.5703125" bestFit="1" customWidth="1"/>
    <col min="5" max="5" width="22.140625" customWidth="1"/>
    <col min="6" max="6" width="27.7109375" customWidth="1"/>
  </cols>
  <sheetData>
    <row r="1" spans="1:12" ht="20.25" x14ac:dyDescent="0.25">
      <c r="A1" s="30" t="s">
        <v>0</v>
      </c>
      <c r="B1" s="31"/>
      <c r="C1" s="31"/>
      <c r="D1" s="32"/>
      <c r="E1" s="20" t="s">
        <v>4</v>
      </c>
      <c r="F1" s="21"/>
    </row>
    <row r="2" spans="1:12" ht="15" customHeight="1" x14ac:dyDescent="0.25">
      <c r="A2" s="22" t="s">
        <v>1</v>
      </c>
      <c r="B2" s="33"/>
      <c r="C2" s="33"/>
      <c r="D2" s="23"/>
      <c r="E2" s="6" t="s">
        <v>32</v>
      </c>
      <c r="F2" s="18"/>
    </row>
    <row r="3" spans="1:12" x14ac:dyDescent="0.25">
      <c r="A3" s="22" t="s">
        <v>2</v>
      </c>
      <c r="B3" s="33"/>
      <c r="C3" s="33"/>
      <c r="D3" s="23"/>
      <c r="E3" s="22"/>
      <c r="F3" s="23"/>
    </row>
    <row r="4" spans="1:12" x14ac:dyDescent="0.25">
      <c r="A4" s="22" t="s">
        <v>3</v>
      </c>
      <c r="B4" s="33"/>
      <c r="C4" s="33"/>
      <c r="D4" s="23"/>
      <c r="E4" s="24" t="s">
        <v>5</v>
      </c>
      <c r="F4" s="25"/>
    </row>
    <row r="5" spans="1:12" ht="15.75" thickBot="1" x14ac:dyDescent="0.3">
      <c r="A5" s="34"/>
      <c r="B5" s="35"/>
      <c r="C5" s="35"/>
      <c r="D5" s="36"/>
      <c r="E5" s="26"/>
      <c r="F5" s="27"/>
    </row>
    <row r="6" spans="1:12" ht="15.75" thickBot="1" x14ac:dyDescent="0.3">
      <c r="A6" s="28" t="s">
        <v>6</v>
      </c>
      <c r="B6" s="29"/>
      <c r="C6" s="76"/>
      <c r="D6" s="77"/>
      <c r="E6" s="77"/>
      <c r="F6" s="78"/>
    </row>
    <row r="7" spans="1:12" ht="15.75" thickBot="1" x14ac:dyDescent="0.3">
      <c r="A7" s="28" t="s">
        <v>7</v>
      </c>
      <c r="B7" s="29"/>
      <c r="C7" s="76"/>
      <c r="D7" s="77"/>
      <c r="E7" s="77"/>
      <c r="F7" s="78"/>
    </row>
    <row r="8" spans="1:12" ht="15.75" thickBot="1" x14ac:dyDescent="0.3">
      <c r="A8" s="28" t="s">
        <v>8</v>
      </c>
      <c r="B8" s="29"/>
      <c r="C8" s="79"/>
      <c r="D8" s="80"/>
      <c r="E8" s="80"/>
      <c r="F8" s="81"/>
    </row>
    <row r="9" spans="1:12" ht="15.75" thickBot="1" x14ac:dyDescent="0.3">
      <c r="A9" s="28" t="s">
        <v>9</v>
      </c>
      <c r="B9" s="29"/>
      <c r="C9" s="76"/>
      <c r="D9" s="77"/>
      <c r="E9" s="77"/>
      <c r="F9" s="78"/>
      <c r="L9" s="7"/>
    </row>
    <row r="10" spans="1:12" x14ac:dyDescent="0.25">
      <c r="A10" s="45" t="s">
        <v>23</v>
      </c>
      <c r="B10" s="46"/>
      <c r="C10" s="8" t="s">
        <v>25</v>
      </c>
      <c r="D10" s="51" t="str">
        <f>IF(C9="","Proszę wskazać kierowcę",C9)</f>
        <v>Proszę wskazać kierowcę</v>
      </c>
      <c r="E10" s="51"/>
      <c r="F10" s="52"/>
    </row>
    <row r="11" spans="1:12" x14ac:dyDescent="0.25">
      <c r="A11" s="47"/>
      <c r="B11" s="48"/>
      <c r="C11" s="9" t="s">
        <v>26</v>
      </c>
      <c r="D11" s="53"/>
      <c r="E11" s="53"/>
      <c r="F11" s="54"/>
      <c r="J11" s="10"/>
    </row>
    <row r="12" spans="1:12" x14ac:dyDescent="0.25">
      <c r="A12" s="47"/>
      <c r="B12" s="48"/>
      <c r="C12" s="9" t="s">
        <v>27</v>
      </c>
      <c r="D12" s="53"/>
      <c r="E12" s="53"/>
      <c r="F12" s="54"/>
      <c r="J12" s="10"/>
    </row>
    <row r="13" spans="1:12" x14ac:dyDescent="0.25">
      <c r="A13" s="47"/>
      <c r="B13" s="48"/>
      <c r="C13" s="9" t="s">
        <v>28</v>
      </c>
      <c r="D13" s="53"/>
      <c r="E13" s="53"/>
      <c r="F13" s="54"/>
      <c r="J13" s="10"/>
    </row>
    <row r="14" spans="1:12" x14ac:dyDescent="0.25">
      <c r="A14" s="47"/>
      <c r="B14" s="48"/>
      <c r="C14" s="9" t="s">
        <v>29</v>
      </c>
      <c r="D14" s="53"/>
      <c r="E14" s="53"/>
      <c r="F14" s="54"/>
      <c r="J14" s="10"/>
    </row>
    <row r="15" spans="1:12" x14ac:dyDescent="0.25">
      <c r="A15" s="47"/>
      <c r="B15" s="48"/>
      <c r="C15" s="9" t="s">
        <v>33</v>
      </c>
      <c r="D15" s="53"/>
      <c r="E15" s="53"/>
      <c r="F15" s="54"/>
      <c r="J15" s="10"/>
    </row>
    <row r="16" spans="1:12" x14ac:dyDescent="0.25">
      <c r="A16" s="47"/>
      <c r="B16" s="48"/>
      <c r="C16" s="9" t="s">
        <v>34</v>
      </c>
      <c r="D16" s="53"/>
      <c r="E16" s="53"/>
      <c r="F16" s="54"/>
      <c r="J16" s="10"/>
    </row>
    <row r="17" spans="1:10" x14ac:dyDescent="0.25">
      <c r="A17" s="47"/>
      <c r="B17" s="48"/>
      <c r="C17" s="9" t="s">
        <v>35</v>
      </c>
      <c r="D17" s="53"/>
      <c r="E17" s="53"/>
      <c r="F17" s="54"/>
      <c r="J17" s="10"/>
    </row>
    <row r="18" spans="1:10" ht="15.75" thickBot="1" x14ac:dyDescent="0.3">
      <c r="A18" s="49"/>
      <c r="B18" s="50"/>
      <c r="C18" s="9" t="s">
        <v>36</v>
      </c>
      <c r="D18" s="55"/>
      <c r="E18" s="55"/>
      <c r="F18" s="56"/>
      <c r="J18" s="10"/>
    </row>
    <row r="19" spans="1:10" ht="15.75" thickBot="1" x14ac:dyDescent="0.3">
      <c r="A19" s="37" t="s">
        <v>10</v>
      </c>
      <c r="B19" s="38"/>
      <c r="C19" s="82"/>
      <c r="D19" s="83"/>
      <c r="E19" s="83"/>
      <c r="F19" s="84"/>
      <c r="J19" s="10"/>
    </row>
    <row r="20" spans="1:10" ht="30.75" customHeight="1" thickBot="1" x14ac:dyDescent="0.3">
      <c r="A20" s="37" t="s">
        <v>24</v>
      </c>
      <c r="B20" s="38"/>
      <c r="C20" s="85"/>
      <c r="D20" s="86"/>
      <c r="E20" s="86"/>
      <c r="F20" s="87"/>
      <c r="J20" s="10"/>
    </row>
    <row r="21" spans="1:10" ht="15.75" thickBot="1" x14ac:dyDescent="0.3">
      <c r="A21" s="11"/>
      <c r="B21" s="39" t="s">
        <v>11</v>
      </c>
      <c r="C21" s="40"/>
      <c r="D21" s="41"/>
      <c r="E21" s="12" t="s">
        <v>12</v>
      </c>
      <c r="F21" s="13" t="s">
        <v>42</v>
      </c>
      <c r="J21" s="10"/>
    </row>
    <row r="22" spans="1:10" ht="16.5" thickBot="1" x14ac:dyDescent="0.3">
      <c r="A22" s="12" t="s">
        <v>13</v>
      </c>
      <c r="B22" s="42"/>
      <c r="C22" s="43"/>
      <c r="D22" s="44"/>
      <c r="E22" s="1"/>
      <c r="F22" s="2"/>
      <c r="J22" s="10"/>
    </row>
    <row r="23" spans="1:10" ht="16.5" thickBot="1" x14ac:dyDescent="0.3">
      <c r="A23" s="12" t="s">
        <v>43</v>
      </c>
      <c r="B23" s="42"/>
      <c r="C23" s="43"/>
      <c r="D23" s="44"/>
      <c r="E23" s="3"/>
      <c r="F23" s="2"/>
      <c r="J23" s="10"/>
    </row>
    <row r="24" spans="1:10" ht="16.5" thickBot="1" x14ac:dyDescent="0.3">
      <c r="A24" s="57" t="s">
        <v>15</v>
      </c>
      <c r="B24" s="58"/>
      <c r="C24" s="58"/>
      <c r="D24" s="59"/>
      <c r="E24" s="14" t="str">
        <f>IFERROR(B23-B22&amp;" dni "&amp;IF(RIGHT(E23,2)&lt;&gt;"00",MID(E23,1,2)+1,MID(E23,1,2))&amp;" godz.","")</f>
        <v/>
      </c>
      <c r="F24" s="15"/>
    </row>
    <row r="25" spans="1:10" ht="15.75" thickBot="1" x14ac:dyDescent="0.3">
      <c r="A25" s="60" t="s">
        <v>16</v>
      </c>
      <c r="B25" s="61"/>
      <c r="C25" s="61"/>
      <c r="D25" s="61"/>
      <c r="E25" s="61"/>
      <c r="F25" s="62"/>
    </row>
    <row r="26" spans="1:10" x14ac:dyDescent="0.25">
      <c r="A26" s="63"/>
      <c r="B26" s="65" t="s">
        <v>17</v>
      </c>
      <c r="C26" s="66"/>
      <c r="D26" s="67"/>
      <c r="E26" s="63" t="s">
        <v>19</v>
      </c>
      <c r="F26" s="71"/>
    </row>
    <row r="27" spans="1:10" ht="15.75" thickBot="1" x14ac:dyDescent="0.3">
      <c r="A27" s="64"/>
      <c r="B27" s="68" t="s">
        <v>18</v>
      </c>
      <c r="C27" s="69"/>
      <c r="D27" s="70"/>
      <c r="E27" s="64"/>
      <c r="F27" s="72"/>
    </row>
    <row r="28" spans="1:10" ht="16.5" thickBot="1" x14ac:dyDescent="0.3">
      <c r="A28" s="12" t="s">
        <v>13</v>
      </c>
      <c r="B28" s="42"/>
      <c r="C28" s="43"/>
      <c r="D28" s="44"/>
      <c r="E28" s="1"/>
      <c r="F28" s="15"/>
    </row>
    <row r="29" spans="1:10" ht="16.5" thickBot="1" x14ac:dyDescent="0.3">
      <c r="A29" s="12" t="s">
        <v>14</v>
      </c>
      <c r="B29" s="42"/>
      <c r="C29" s="43"/>
      <c r="D29" s="44"/>
      <c r="E29" s="3"/>
      <c r="F29" s="15"/>
    </row>
    <row r="30" spans="1:10" ht="23.25" customHeight="1" thickBot="1" x14ac:dyDescent="0.3">
      <c r="A30" s="57" t="s">
        <v>20</v>
      </c>
      <c r="B30" s="58"/>
      <c r="C30" s="58"/>
      <c r="D30" s="59"/>
      <c r="E30" s="14" t="str">
        <f>B29-B28&amp;" dni "&amp;MID(E29,1,2)&amp;" godz. "&amp;RIGHT(E29,2)&amp;" min."</f>
        <v>0 dni  godz.  min.</v>
      </c>
      <c r="F30" s="15"/>
    </row>
    <row r="31" spans="1:10" x14ac:dyDescent="0.25">
      <c r="A31" s="88" t="s">
        <v>21</v>
      </c>
      <c r="B31" s="91" t="str">
        <f>IF(C8&gt;=900,"Ilość km "&amp;F23+F22&amp;" km x "&amp;VLOOKUP(COUNTA(D10:F18),Stawki!C6:D14,2,0),"")</f>
        <v/>
      </c>
      <c r="C31" s="92"/>
      <c r="D31" s="92"/>
      <c r="E31" s="93"/>
      <c r="F31" s="16" t="str">
        <f>IF(C8&gt;=900,"Wartość:","")</f>
        <v/>
      </c>
    </row>
    <row r="32" spans="1:10" ht="15.75" thickBot="1" x14ac:dyDescent="0.3">
      <c r="A32" s="89"/>
      <c r="B32" s="94" t="str">
        <f>IF(C8&gt;=900,"(dla sam o pojemności silnika powyżej 900 cm3)","")</f>
        <v/>
      </c>
      <c r="C32" s="95"/>
      <c r="D32" s="95"/>
      <c r="E32" s="96"/>
      <c r="F32" s="17" t="str">
        <f>IF(C8&gt;=900,(F23+F22)*VLOOKUP(COUNTA(D10:F18),Stawki!C6:D10,2,0)&amp;" PLN","")</f>
        <v/>
      </c>
    </row>
    <row r="33" spans="1:6" x14ac:dyDescent="0.25">
      <c r="A33" s="89"/>
      <c r="B33" s="91" t="str">
        <f>IFERROR(IF(C8&lt;900,"Ilość km "&amp;F23+F22&amp;" km x "&amp;VLOOKUP(COUNTA(D10:F18),Stawki!E6:F14,2,0),""),"Proszę wskazać podróżujących")</f>
        <v>Ilość km 0 km x 0,5</v>
      </c>
      <c r="C33" s="92"/>
      <c r="D33" s="92"/>
      <c r="E33" s="93"/>
      <c r="F33" s="16" t="str">
        <f>IF(C8&lt;900,"Wartość:","")</f>
        <v>Wartość:</v>
      </c>
    </row>
    <row r="34" spans="1:6" ht="15.75" thickBot="1" x14ac:dyDescent="0.3">
      <c r="A34" s="90"/>
      <c r="B34" s="94" t="str">
        <f>IF(C8&lt;900,"(dla sam o pojemności silnika poniżej 900 cm3)","")</f>
        <v>(dla sam o pojemności silnika poniżej 900 cm3)</v>
      </c>
      <c r="C34" s="95"/>
      <c r="D34" s="95"/>
      <c r="E34" s="96"/>
      <c r="F34" s="17" t="str">
        <f>IFERROR(IF(C8&lt;900,(F23+F22)*VLOOKUP(COUNTA(D10:F18),Stawki!E6:F10,2,0)&amp;" PLN",""),"")</f>
        <v>0 PLN</v>
      </c>
    </row>
    <row r="35" spans="1:6" ht="63.75" customHeight="1" thickBot="1" x14ac:dyDescent="0.3">
      <c r="A35" s="73" t="s">
        <v>22</v>
      </c>
      <c r="B35" s="74"/>
      <c r="C35" s="74"/>
      <c r="D35" s="74"/>
      <c r="E35" s="74"/>
      <c r="F35" s="75"/>
    </row>
    <row r="37" spans="1:6" x14ac:dyDescent="0.25">
      <c r="A37" t="s">
        <v>39</v>
      </c>
      <c r="B37" s="19">
        <f>C9</f>
        <v>0</v>
      </c>
    </row>
    <row r="38" spans="1:6" x14ac:dyDescent="0.25">
      <c r="A38" t="s">
        <v>38</v>
      </c>
    </row>
    <row r="39" spans="1:6" x14ac:dyDescent="0.25">
      <c r="A39" t="s">
        <v>37</v>
      </c>
    </row>
    <row r="41" spans="1:6" x14ac:dyDescent="0.25">
      <c r="A41" t="s">
        <v>41</v>
      </c>
    </row>
    <row r="42" spans="1:6" x14ac:dyDescent="0.25">
      <c r="A42" t="s">
        <v>40</v>
      </c>
    </row>
  </sheetData>
  <sheetProtection algorithmName="SHA-512" hashValue="tkRhkHC4i3lT+kI3x1qPQt9iTBlovmYS+VjlyVUvvjKdZgnVVCdYTq8TPC5d1V019tD3tFJ7nZO6SbL0kqcCHw==" saltValue="Ui7ostwRlYt+HqlTGty3Bg==" spinCount="100000" sheet="1" objects="1" scenarios="1" selectLockedCells="1"/>
  <mergeCells count="50">
    <mergeCell ref="A35:F35"/>
    <mergeCell ref="C6:F6"/>
    <mergeCell ref="C7:F7"/>
    <mergeCell ref="C8:F8"/>
    <mergeCell ref="C9:F9"/>
    <mergeCell ref="C19:F19"/>
    <mergeCell ref="C20:F20"/>
    <mergeCell ref="B28:D28"/>
    <mergeCell ref="B29:D29"/>
    <mergeCell ref="A30:D30"/>
    <mergeCell ref="A31:A34"/>
    <mergeCell ref="B31:E31"/>
    <mergeCell ref="B32:E32"/>
    <mergeCell ref="B33:E33"/>
    <mergeCell ref="B34:E34"/>
    <mergeCell ref="B23:D23"/>
    <mergeCell ref="A24:D24"/>
    <mergeCell ref="A25:F25"/>
    <mergeCell ref="A26:A27"/>
    <mergeCell ref="B26:D26"/>
    <mergeCell ref="B27:D27"/>
    <mergeCell ref="E26:E27"/>
    <mergeCell ref="F26:F27"/>
    <mergeCell ref="A19:B19"/>
    <mergeCell ref="A20:B20"/>
    <mergeCell ref="B21:D21"/>
    <mergeCell ref="B22:D22"/>
    <mergeCell ref="A9:B9"/>
    <mergeCell ref="A10:B18"/>
    <mergeCell ref="D10:F10"/>
    <mergeCell ref="D11:F11"/>
    <mergeCell ref="D12:F12"/>
    <mergeCell ref="D13:F13"/>
    <mergeCell ref="D18:F18"/>
    <mergeCell ref="D14:F14"/>
    <mergeCell ref="D15:F15"/>
    <mergeCell ref="D16:F16"/>
    <mergeCell ref="D17:F17"/>
    <mergeCell ref="A7:B7"/>
    <mergeCell ref="A8:B8"/>
    <mergeCell ref="A1:D1"/>
    <mergeCell ref="A2:D2"/>
    <mergeCell ref="A3:D3"/>
    <mergeCell ref="A4:D4"/>
    <mergeCell ref="A5:D5"/>
    <mergeCell ref="E1:F1"/>
    <mergeCell ref="E3:F3"/>
    <mergeCell ref="E4:F4"/>
    <mergeCell ref="E5:F5"/>
    <mergeCell ref="A6:B6"/>
  </mergeCells>
  <conditionalFormatting sqref="D10:F10">
    <cfRule type="cellIs" dxfId="0" priority="1" operator="equal">
      <formula>"Proszę wskazać kierowcę"</formula>
    </cfRule>
  </conditionalFormatting>
  <pageMargins left="0.25" right="0.25" top="0.75" bottom="0.75" header="0.3" footer="0.3"/>
  <pageSetup paperSize="9" orientation="portrait" r:id="rId1"/>
  <ignoredErrors>
    <ignoredError sqref="D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A4F11-D13A-4124-B839-A1ADB6E850F2}">
  <dimension ref="C5:F14"/>
  <sheetViews>
    <sheetView workbookViewId="0">
      <selection activeCell="F14" sqref="F14"/>
    </sheetView>
  </sheetViews>
  <sheetFormatPr defaultRowHeight="15" x14ac:dyDescent="0.25"/>
  <cols>
    <col min="3" max="3" width="2" bestFit="1" customWidth="1"/>
    <col min="4" max="4" width="4.5703125" bestFit="1" customWidth="1"/>
    <col min="5" max="5" width="2" bestFit="1" customWidth="1"/>
    <col min="6" max="6" width="4.5703125" bestFit="1" customWidth="1"/>
  </cols>
  <sheetData>
    <row r="5" spans="3:6" x14ac:dyDescent="0.25">
      <c r="C5" s="97" t="s">
        <v>30</v>
      </c>
      <c r="D5" s="97"/>
      <c r="E5" s="98" t="s">
        <v>31</v>
      </c>
      <c r="F5" s="98"/>
    </row>
    <row r="6" spans="3:6" x14ac:dyDescent="0.25">
      <c r="C6" s="4">
        <v>1</v>
      </c>
      <c r="D6" s="5">
        <v>0.8</v>
      </c>
      <c r="E6" s="4">
        <v>1</v>
      </c>
      <c r="F6" s="5">
        <v>0.5</v>
      </c>
    </row>
    <row r="7" spans="3:6" x14ac:dyDescent="0.25">
      <c r="C7" s="4">
        <v>2</v>
      </c>
      <c r="D7" s="5">
        <v>0.9</v>
      </c>
      <c r="E7" s="4">
        <v>2</v>
      </c>
      <c r="F7" s="5">
        <v>0.6</v>
      </c>
    </row>
    <row r="8" spans="3:6" x14ac:dyDescent="0.25">
      <c r="C8" s="4">
        <v>3</v>
      </c>
      <c r="D8" s="5">
        <v>1</v>
      </c>
      <c r="E8" s="4">
        <v>3</v>
      </c>
      <c r="F8" s="5">
        <v>0.7</v>
      </c>
    </row>
    <row r="9" spans="3:6" x14ac:dyDescent="0.25">
      <c r="C9" s="4">
        <v>4</v>
      </c>
      <c r="D9" s="5">
        <v>1.1499999999999999</v>
      </c>
      <c r="E9" s="4">
        <v>4</v>
      </c>
      <c r="F9" s="5">
        <v>0.89</v>
      </c>
    </row>
    <row r="10" spans="3:6" x14ac:dyDescent="0.25">
      <c r="C10" s="4">
        <v>5</v>
      </c>
      <c r="D10" s="5">
        <v>1.1499999999999999</v>
      </c>
      <c r="E10" s="4">
        <v>5</v>
      </c>
      <c r="F10" s="5">
        <v>0.89</v>
      </c>
    </row>
    <row r="11" spans="3:6" x14ac:dyDescent="0.25">
      <c r="C11" s="4">
        <v>6</v>
      </c>
      <c r="D11" s="5">
        <v>1.1499999999999999</v>
      </c>
      <c r="E11" s="4">
        <v>6</v>
      </c>
      <c r="F11" s="5">
        <v>0.89</v>
      </c>
    </row>
    <row r="12" spans="3:6" x14ac:dyDescent="0.25">
      <c r="C12" s="4">
        <v>7</v>
      </c>
      <c r="D12" s="5">
        <v>1.1499999999999999</v>
      </c>
      <c r="E12" s="4">
        <v>7</v>
      </c>
      <c r="F12" s="5">
        <v>0.89</v>
      </c>
    </row>
    <row r="13" spans="3:6" x14ac:dyDescent="0.25">
      <c r="C13" s="4">
        <v>8</v>
      </c>
      <c r="D13" s="5">
        <v>1.1499999999999999</v>
      </c>
      <c r="E13" s="4">
        <v>8</v>
      </c>
      <c r="F13" s="5">
        <v>0.89</v>
      </c>
    </row>
    <row r="14" spans="3:6" x14ac:dyDescent="0.25">
      <c r="C14" s="4">
        <v>9</v>
      </c>
      <c r="D14" s="5">
        <v>1.1499999999999999</v>
      </c>
      <c r="E14" s="4">
        <v>9</v>
      </c>
      <c r="F14" s="5">
        <v>0.89</v>
      </c>
    </row>
  </sheetData>
  <mergeCells count="2">
    <mergeCell ref="C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Karta Drogowa</vt:lpstr>
      <vt:lpstr>Stawki</vt:lpstr>
    </vt:vector>
  </TitlesOfParts>
  <Company>Volkswagen Financial Services Polska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Sikora, Bartlomiej</dc:creator>
  <cp:lastModifiedBy>Urszula Mościcka</cp:lastModifiedBy>
  <cp:lastPrinted>2023-12-07T07:19:24Z</cp:lastPrinted>
  <dcterms:created xsi:type="dcterms:W3CDTF">2023-10-30T08:26:03Z</dcterms:created>
  <dcterms:modified xsi:type="dcterms:W3CDTF">2024-04-30T09:11:05Z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-1141451199</vt:i4>
  </property>
  <property fmtid="{D5CDD505-2E9C-101B-9397-08002B2CF9AE}" pid="3" name="_NewReviewCycle">
    <vt:lpwstr/>
  </property>
  <property fmtid="{D5CDD505-2E9C-101B-9397-08002B2CF9AE}" pid="4" name="_EmailSubject">
    <vt:lpwstr>KARTA</vt:lpwstr>
  </property>
  <property fmtid="{D5CDD505-2E9C-101B-9397-08002B2CF9AE}" pid="5" name="_AuthorEmail">
    <vt:lpwstr>bartlomiej.sikora@vwfs.com</vt:lpwstr>
  </property>
  <property fmtid="{D5CDD505-2E9C-101B-9397-08002B2CF9AE}" pid="6" name="_AuthorEmailDisplayName">
    <vt:lpwstr>Sikora, Bartlomiej</vt:lpwstr>
  </property>
  <property fmtid="{D5CDD505-2E9C-101B-9397-08002B2CF9AE}" pid="7" name="_PreviousAdHocReviewCycleID">
    <vt:i4>-1552060044</vt:i4>
  </property>
  <property fmtid="{D5CDD505-2E9C-101B-9397-08002B2CF9AE}" pid="8" name="_ReviewingToolsShownOnce">
    <vt:lpwstr/>
  </property>
</Properties>
</file>