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schenker-my.sharepoint.com/personal/piotr_babel_dbschenker_com/Documents/Documents/__Schenker/__PB/4_Speleo/projekty dofinansowanie/2025-01 MSiT W Górę PZA 2025/"/>
    </mc:Choice>
  </mc:AlternateContent>
  <xr:revisionPtr revIDLastSave="6" documentId="13_ncr:1_{276F1EF7-E8F3-412D-B3D5-CE00E7C333B1}" xr6:coauthVersionLast="47" xr6:coauthVersionMax="47" xr10:uidLastSave="{6A14CF33-9323-4524-9900-1425226A2511}"/>
  <bookViews>
    <workbookView xWindow="-120" yWindow="-120" windowWidth="29040" windowHeight="15720" xr2:uid="{9465A7EB-9F3A-44EE-905E-53A4CE458F01}"/>
  </bookViews>
  <sheets>
    <sheet name="wniosek dla Klubu" sheetId="2" r:id="rId1"/>
    <sheet name="wniosek przykład" sheetId="1" r:id="rId2"/>
  </sheets>
  <definedNames>
    <definedName name="_xlnm.Print_Area" localSheetId="0">'wniosek dla Klubu'!$A$1:$G$65</definedName>
    <definedName name="_xlnm.Print_Area" localSheetId="1">'wniosek przykład'!$A$1:$G$65</definedName>
    <definedName name="_xlnm.Print_Titles" localSheetId="0">'wniosek dla Klubu'!$1:$4</definedName>
    <definedName name="_xlnm.Print_Titles" localSheetId="1">'wniosek przykład'!$1:$4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48" i="2"/>
  <c r="E44" i="2"/>
  <c r="G43" i="2"/>
  <c r="G42" i="2"/>
  <c r="G41" i="2"/>
  <c r="G45" i="2" s="1"/>
  <c r="G47" i="2" s="1"/>
  <c r="E28" i="2"/>
  <c r="G27" i="2"/>
  <c r="G23" i="2"/>
  <c r="D23" i="2"/>
  <c r="D22" i="2"/>
  <c r="G22" i="2" s="1"/>
  <c r="D21" i="2"/>
  <c r="G21" i="2" s="1"/>
  <c r="D20" i="2"/>
  <c r="G20" i="2" s="1"/>
  <c r="G19" i="2"/>
  <c r="D19" i="2"/>
  <c r="D18" i="2"/>
  <c r="G18" i="2" s="1"/>
  <c r="G17" i="2"/>
  <c r="D17" i="2"/>
  <c r="D16" i="2"/>
  <c r="G16" i="2" s="1"/>
  <c r="E10" i="2"/>
  <c r="A3" i="2"/>
  <c r="E49" i="1"/>
  <c r="G48" i="1"/>
  <c r="E44" i="1"/>
  <c r="G43" i="1"/>
  <c r="G42" i="1"/>
  <c r="G41" i="1"/>
  <c r="G45" i="1" s="1"/>
  <c r="G47" i="1" s="1"/>
  <c r="E28" i="1"/>
  <c r="G27" i="1"/>
  <c r="G29" i="1" s="1"/>
  <c r="G23" i="1"/>
  <c r="D23" i="1"/>
  <c r="D22" i="1"/>
  <c r="G22" i="1" s="1"/>
  <c r="D21" i="1"/>
  <c r="G21" i="1" s="1"/>
  <c r="D20" i="1"/>
  <c r="G20" i="1" s="1"/>
  <c r="G19" i="1"/>
  <c r="D19" i="1"/>
  <c r="D18" i="1"/>
  <c r="G18" i="1" s="1"/>
  <c r="G17" i="1"/>
  <c r="D17" i="1"/>
  <c r="D16" i="1"/>
  <c r="G16" i="1" s="1"/>
  <c r="G24" i="1" s="1"/>
  <c r="E10" i="1"/>
  <c r="A3" i="1"/>
  <c r="G26" i="1" l="1"/>
  <c r="F27" i="1" s="1"/>
  <c r="G31" i="1"/>
  <c r="G32" i="1" s="1"/>
  <c r="G50" i="2"/>
  <c r="G50" i="1"/>
  <c r="G24" i="2"/>
  <c r="G29" i="2" s="1"/>
  <c r="F48" i="1"/>
  <c r="F48" i="2"/>
  <c r="G26" i="2" l="1"/>
  <c r="F27" i="2" s="1"/>
  <c r="G31" i="2"/>
  <c r="G32" i="2" s="1"/>
</calcChain>
</file>

<file path=xl/sharedStrings.xml><?xml version="1.0" encoding="utf-8"?>
<sst xmlns="http://schemas.openxmlformats.org/spreadsheetml/2006/main" count="139" uniqueCount="62">
  <si>
    <t>PLAN RZECZOWO-FINANSOWY KOSZTÓW ZADANIA ZLECONEGO</t>
  </si>
  <si>
    <t>PZA "W górę - Akademia Młodego Wspinacza" edycja 2025</t>
  </si>
  <si>
    <t xml:space="preserve">1. </t>
  </si>
  <si>
    <t>zajęcia sportowe</t>
  </si>
  <si>
    <t>miejsce prowadzenia zajęć:</t>
  </si>
  <si>
    <t>obiekt ABC, miasto ABC, ulica ABC</t>
  </si>
  <si>
    <t>ilość trenerów:</t>
  </si>
  <si>
    <t>ilość grup (każda po 10 os.):</t>
  </si>
  <si>
    <t>ilość bezpośrednich uczestników:</t>
  </si>
  <si>
    <t xml:space="preserve">max tygodniowa ilość zajęć na grupę: </t>
  </si>
  <si>
    <t xml:space="preserve">max czas trwania pojedynczych zajęć: </t>
  </si>
  <si>
    <t>1,5 h</t>
  </si>
  <si>
    <t>m-c</t>
  </si>
  <si>
    <t>ilość godzin 
zajęć</t>
  </si>
  <si>
    <t>wartość 
zajęć</t>
  </si>
  <si>
    <t>wynajęcie 
obiektów</t>
  </si>
  <si>
    <t>koszty 
dojazdów</t>
  </si>
  <si>
    <t xml:space="preserve">koszt 
miesięczny </t>
  </si>
  <si>
    <t>razem komponent ZAJĘCIA:</t>
  </si>
  <si>
    <t>wolontariat</t>
  </si>
  <si>
    <t>ilość osób:</t>
  </si>
  <si>
    <t>min:</t>
  </si>
  <si>
    <t>(wkład własny Klubu)</t>
  </si>
  <si>
    <t>ilość godzin:</t>
  </si>
  <si>
    <t>ilość godzin łącznie:</t>
  </si>
  <si>
    <t>2.</t>
  </si>
  <si>
    <t>zapotrzebowanie na sprzęt</t>
  </si>
  <si>
    <t>wartość komponentu SPRZĘT:</t>
  </si>
  <si>
    <t>mix pakietów</t>
  </si>
  <si>
    <t>w tym finansowy wkład własny Klubu:</t>
  </si>
  <si>
    <t>3.</t>
  </si>
  <si>
    <t>wydarzenia sportowe (zawody)</t>
  </si>
  <si>
    <t>tak</t>
  </si>
  <si>
    <t>jeżeli "tak", uzupełnij:</t>
  </si>
  <si>
    <t>zakup puchary, medale, dyplomy:</t>
  </si>
  <si>
    <t>wynajęcie obiektu:</t>
  </si>
  <si>
    <t>routsetters</t>
  </si>
  <si>
    <t>obsł. techniczna</t>
  </si>
  <si>
    <t>sędziowie</t>
  </si>
  <si>
    <t>opieka medyczna</t>
  </si>
  <si>
    <t>razem komponent WYDARZENIA:</t>
  </si>
  <si>
    <t>(wkład własny)</t>
  </si>
  <si>
    <t>dane Klubu (Wnioskodawcy)</t>
  </si>
  <si>
    <t xml:space="preserve">Nazwa Klubu: </t>
  </si>
  <si>
    <t>Klub ABC</t>
  </si>
  <si>
    <t xml:space="preserve">Adres: </t>
  </si>
  <si>
    <t>miasto ABC, ulica ABC</t>
  </si>
  <si>
    <t xml:space="preserve">NIP: </t>
  </si>
  <si>
    <t xml:space="preserve">Regon: </t>
  </si>
  <si>
    <t>Osoba do kontaktu odpowiedzialna za realizację programu:</t>
  </si>
  <si>
    <t xml:space="preserve">Nazwisko i Imię: </t>
  </si>
  <si>
    <t>Aaa Bbb</t>
  </si>
  <si>
    <t xml:space="preserve">Telefon: </t>
  </si>
  <si>
    <t>123-456-789</t>
  </si>
  <si>
    <t xml:space="preserve">E-mail: </t>
  </si>
  <si>
    <t>aaa.bbb@domena</t>
  </si>
  <si>
    <t>Osoby upoważnione do reprezentowania wnioskodawcy:</t>
  </si>
  <si>
    <t>Nazwisko i Imię:</t>
  </si>
  <si>
    <t>Nazwisko i Imię</t>
  </si>
  <si>
    <t>Pieczątka klubu</t>
  </si>
  <si>
    <t>Podpisy osób upoważnionych:</t>
  </si>
  <si>
    <t>&lt;wybierz&gt;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</si>
</sst>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[$-415]General"/>
    <numFmt numFmtId="165" formatCode="_-* #,##0.0_-;\-* #,##0.0_-;_-* &quot;-&quot;??_-;_-@_-"/>
    <numFmt numFmtId="166" formatCode="_-* #,##0\ &quot;zł&quot;_-;\-* #,##0\ &quot;zł&quot;_-;_-* &quot;-&quot;??\ &quot;zł&quot;_-;_-@_-"/>
    <numFmt numFmtId="167" formatCode="0.0%"/>
    <numFmt numFmtId="168" formatCode="0.0000"/>
  </numFmts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</cellStyleXfs>
  <cellXfs count="115">
    <xf numFmtId="0" fontId="0" fillId="0" borderId="0" xfId="0"/>
    <xf numFmtId="164" fontId="4" fillId="2" borderId="0" xfId="5" applyFont="1" applyFill="1" applyBorder="1" applyProtection="1"/>
    <xf numFmtId="164" fontId="5" fillId="2" borderId="0" xfId="5" applyFont="1" applyFill="1" applyBorder="1" applyProtection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6" fillId="0" borderId="4" xfId="0" applyFont="1" applyBorder="1"/>
    <xf numFmtId="0" fontId="6" fillId="0" borderId="0" xfId="0" applyFont="1" applyAlignment="1">
      <alignment horizontal="right"/>
    </xf>
    <xf numFmtId="0" fontId="6" fillId="3" borderId="0" xfId="0" applyFont="1" applyFill="1" applyProtection="1">
      <protection locked="0"/>
    </xf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165" fontId="6" fillId="3" borderId="0" xfId="1" applyNumberFormat="1" applyFont="1" applyFill="1" applyBorder="1" applyAlignment="1" applyProtection="1">
      <protection locked="0"/>
    </xf>
    <xf numFmtId="166" fontId="6" fillId="0" borderId="0" xfId="2" applyNumberFormat="1" applyFont="1" applyBorder="1" applyAlignment="1" applyProtection="1"/>
    <xf numFmtId="44" fontId="6" fillId="3" borderId="0" xfId="2" applyFont="1" applyFill="1" applyBorder="1" applyAlignment="1" applyProtection="1">
      <protection locked="0"/>
    </xf>
    <xf numFmtId="44" fontId="8" fillId="0" borderId="7" xfId="2" applyFont="1" applyBorder="1" applyAlignment="1" applyProtection="1"/>
    <xf numFmtId="44" fontId="6" fillId="0" borderId="0" xfId="2" applyFont="1" applyAlignment="1" applyProtection="1"/>
    <xf numFmtId="0" fontId="6" fillId="0" borderId="8" xfId="0" applyFont="1" applyBorder="1" applyAlignment="1">
      <alignment horizontal="center"/>
    </xf>
    <xf numFmtId="165" fontId="6" fillId="3" borderId="9" xfId="1" applyNumberFormat="1" applyFont="1" applyFill="1" applyBorder="1" applyAlignment="1" applyProtection="1">
      <protection locked="0"/>
    </xf>
    <xf numFmtId="166" fontId="6" fillId="0" borderId="9" xfId="2" applyNumberFormat="1" applyFont="1" applyBorder="1" applyAlignment="1" applyProtection="1"/>
    <xf numFmtId="44" fontId="6" fillId="3" borderId="9" xfId="2" applyFont="1" applyFill="1" applyBorder="1" applyAlignment="1" applyProtection="1">
      <protection locked="0"/>
    </xf>
    <xf numFmtId="44" fontId="8" fillId="0" borderId="10" xfId="2" applyFont="1" applyBorder="1" applyAlignment="1" applyProtection="1"/>
    <xf numFmtId="44" fontId="8" fillId="0" borderId="0" xfId="2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44" fontId="9" fillId="0" borderId="7" xfId="2" applyFont="1" applyBorder="1" applyAlignment="1" applyProtection="1"/>
    <xf numFmtId="44" fontId="6" fillId="0" borderId="0" xfId="2" applyFont="1" applyBorder="1" applyAlignment="1" applyProtection="1"/>
    <xf numFmtId="0" fontId="6" fillId="0" borderId="11" xfId="0" applyFont="1" applyBorder="1"/>
    <xf numFmtId="0" fontId="6" fillId="0" borderId="12" xfId="0" applyFont="1" applyBorder="1"/>
    <xf numFmtId="167" fontId="10" fillId="0" borderId="13" xfId="3" applyNumberFormat="1" applyFont="1" applyBorder="1" applyAlignment="1" applyProtection="1"/>
    <xf numFmtId="0" fontId="8" fillId="0" borderId="2" xfId="0" applyFont="1" applyBorder="1" applyAlignment="1">
      <alignment horizontal="right"/>
    </xf>
    <xf numFmtId="44" fontId="8" fillId="0" borderId="3" xfId="2" applyFont="1" applyBorder="1" applyAlignment="1" applyProtection="1"/>
    <xf numFmtId="0" fontId="6" fillId="3" borderId="11" xfId="0" applyFont="1" applyFill="1" applyBorder="1" applyProtection="1">
      <protection locked="0"/>
    </xf>
    <xf numFmtId="0" fontId="6" fillId="3" borderId="12" xfId="0" applyFont="1" applyFill="1" applyBorder="1"/>
    <xf numFmtId="0" fontId="10" fillId="0" borderId="12" xfId="0" applyFont="1" applyBorder="1" applyAlignment="1">
      <alignment horizontal="right"/>
    </xf>
    <xf numFmtId="44" fontId="6" fillId="0" borderId="13" xfId="2" applyFont="1" applyBorder="1" applyAlignment="1" applyProtection="1"/>
    <xf numFmtId="0" fontId="6" fillId="3" borderId="4" xfId="0" applyFont="1" applyFill="1" applyBorder="1" applyProtection="1">
      <protection locked="0"/>
    </xf>
    <xf numFmtId="0" fontId="6" fillId="3" borderId="0" xfId="0" applyFont="1" applyFill="1"/>
    <xf numFmtId="0" fontId="11" fillId="0" borderId="4" xfId="0" applyFont="1" applyBorder="1"/>
    <xf numFmtId="44" fontId="6" fillId="3" borderId="7" xfId="2" applyFont="1" applyFill="1" applyBorder="1" applyAlignment="1" applyProtection="1">
      <protection locked="0"/>
    </xf>
    <xf numFmtId="44" fontId="6" fillId="3" borderId="7" xfId="2" applyFont="1" applyFill="1" applyBorder="1" applyAlignment="1" applyProtection="1"/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44" fontId="6" fillId="0" borderId="9" xfId="2" applyFont="1" applyBorder="1" applyAlignment="1" applyProtection="1"/>
    <xf numFmtId="44" fontId="6" fillId="3" borderId="10" xfId="2" applyFont="1" applyFill="1" applyBorder="1" applyAlignment="1" applyProtection="1">
      <protection locked="0"/>
    </xf>
    <xf numFmtId="168" fontId="6" fillId="0" borderId="0" xfId="0" applyNumberFormat="1" applyFont="1"/>
    <xf numFmtId="0" fontId="8" fillId="0" borderId="14" xfId="0" applyFont="1" applyBorder="1"/>
    <xf numFmtId="0" fontId="8" fillId="0" borderId="15" xfId="0" applyFont="1" applyBorder="1"/>
    <xf numFmtId="164" fontId="3" fillId="0" borderId="16" xfId="5" applyBorder="1" applyProtection="1"/>
    <xf numFmtId="0" fontId="6" fillId="0" borderId="17" xfId="0" applyFont="1" applyBorder="1"/>
    <xf numFmtId="164" fontId="3" fillId="0" borderId="16" xfId="5" applyBorder="1" applyAlignment="1" applyProtection="1">
      <alignment wrapText="1"/>
    </xf>
    <xf numFmtId="164" fontId="12" fillId="0" borderId="16" xfId="5" applyFont="1" applyBorder="1" applyAlignment="1" applyProtection="1">
      <alignment horizontal="left"/>
    </xf>
    <xf numFmtId="164" fontId="12" fillId="0" borderId="0" xfId="5" applyFont="1" applyBorder="1" applyAlignment="1" applyProtection="1">
      <alignment horizontal="center"/>
    </xf>
    <xf numFmtId="164" fontId="12" fillId="0" borderId="7" xfId="5" applyFont="1" applyBorder="1" applyAlignment="1" applyProtection="1">
      <alignment horizontal="center"/>
    </xf>
    <xf numFmtId="164" fontId="3" fillId="0" borderId="19" xfId="5" applyBorder="1" applyProtection="1"/>
    <xf numFmtId="0" fontId="6" fillId="0" borderId="20" xfId="0" applyFont="1" applyBorder="1"/>
    <xf numFmtId="164" fontId="3" fillId="0" borderId="0" xfId="5" applyProtection="1"/>
    <xf numFmtId="0" fontId="6" fillId="3" borderId="17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 applyProtection="1">
      <alignment horizontal="left" wrapText="1"/>
      <protection locked="0"/>
    </xf>
    <xf numFmtId="0" fontId="2" fillId="3" borderId="17" xfId="4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 applyProtection="1">
      <alignment horizontal="left" wrapText="1"/>
      <protection locked="0"/>
    </xf>
    <xf numFmtId="49" fontId="6" fillId="3" borderId="5" xfId="0" applyNumberFormat="1" applyFont="1" applyFill="1" applyBorder="1" applyAlignment="1" applyProtection="1">
      <alignment horizontal="left" wrapText="1"/>
      <protection locked="0"/>
    </xf>
    <xf numFmtId="49" fontId="6" fillId="3" borderId="6" xfId="0" applyNumberFormat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Protection="1"/>
    <xf numFmtId="0" fontId="7" fillId="0" borderId="0" xfId="0" applyFont="1" applyProtection="1"/>
    <xf numFmtId="0" fontId="7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6" fillId="0" borderId="4" xfId="0" applyFont="1" applyBorder="1" applyProtection="1"/>
    <xf numFmtId="0" fontId="6" fillId="0" borderId="0" xfId="0" applyFont="1" applyAlignment="1" applyProtection="1">
      <alignment horizontal="right"/>
    </xf>
    <xf numFmtId="49" fontId="6" fillId="3" borderId="5" xfId="0" applyNumberFormat="1" applyFont="1" applyFill="1" applyBorder="1" applyAlignment="1" applyProtection="1">
      <alignment horizontal="left" wrapText="1"/>
    </xf>
    <xf numFmtId="49" fontId="6" fillId="3" borderId="6" xfId="0" applyNumberFormat="1" applyFont="1" applyFill="1" applyBorder="1" applyAlignment="1" applyProtection="1">
      <alignment horizontal="left" wrapText="1"/>
    </xf>
    <xf numFmtId="49" fontId="6" fillId="3" borderId="0" xfId="0" applyNumberFormat="1" applyFont="1" applyFill="1" applyAlignment="1" applyProtection="1">
      <alignment horizontal="left" wrapText="1"/>
    </xf>
    <xf numFmtId="49" fontId="6" fillId="3" borderId="7" xfId="0" applyNumberFormat="1" applyFont="1" applyFill="1" applyBorder="1" applyAlignment="1" applyProtection="1">
      <alignment horizontal="left" wrapText="1"/>
    </xf>
    <xf numFmtId="0" fontId="6" fillId="3" borderId="0" xfId="0" applyFont="1" applyFill="1" applyProtection="1"/>
    <xf numFmtId="0" fontId="6" fillId="0" borderId="7" xfId="0" applyFont="1" applyBorder="1" applyProtection="1"/>
    <xf numFmtId="0" fontId="8" fillId="0" borderId="8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/>
    </xf>
    <xf numFmtId="165" fontId="6" fillId="3" borderId="0" xfId="1" applyNumberFormat="1" applyFont="1" applyFill="1" applyBorder="1" applyAlignment="1" applyProtection="1"/>
    <xf numFmtId="44" fontId="6" fillId="3" borderId="0" xfId="2" applyFont="1" applyFill="1" applyBorder="1" applyAlignment="1" applyProtection="1"/>
    <xf numFmtId="0" fontId="6" fillId="0" borderId="8" xfId="0" applyFont="1" applyBorder="1" applyAlignment="1" applyProtection="1">
      <alignment horizontal="center"/>
    </xf>
    <xf numFmtId="165" fontId="6" fillId="3" borderId="9" xfId="1" applyNumberFormat="1" applyFont="1" applyFill="1" applyBorder="1" applyAlignment="1" applyProtection="1"/>
    <xf numFmtId="44" fontId="6" fillId="3" borderId="9" xfId="2" applyFont="1" applyFill="1" applyBorder="1" applyAlignment="1" applyProtection="1"/>
    <xf numFmtId="0" fontId="9" fillId="0" borderId="0" xfId="0" applyFont="1" applyAlignment="1" applyProtection="1">
      <alignment horizontal="right"/>
    </xf>
    <xf numFmtId="0" fontId="6" fillId="0" borderId="11" xfId="0" applyFont="1" applyBorder="1" applyProtection="1"/>
    <xf numFmtId="0" fontId="6" fillId="0" borderId="12" xfId="0" applyFont="1" applyBorder="1" applyProtection="1"/>
    <xf numFmtId="0" fontId="8" fillId="0" borderId="2" xfId="0" applyFont="1" applyBorder="1" applyAlignment="1" applyProtection="1">
      <alignment horizontal="right"/>
    </xf>
    <xf numFmtId="0" fontId="6" fillId="3" borderId="11" xfId="0" applyFont="1" applyFill="1" applyBorder="1" applyProtection="1"/>
    <xf numFmtId="0" fontId="6" fillId="3" borderId="12" xfId="0" applyFont="1" applyFill="1" applyBorder="1" applyProtection="1"/>
    <xf numFmtId="0" fontId="10" fillId="0" borderId="12" xfId="0" applyFont="1" applyBorder="1" applyAlignment="1" applyProtection="1">
      <alignment horizontal="right"/>
    </xf>
    <xf numFmtId="0" fontId="6" fillId="3" borderId="4" xfId="0" applyFont="1" applyFill="1" applyBorder="1" applyProtection="1"/>
    <xf numFmtId="0" fontId="11" fillId="0" borderId="4" xfId="0" applyFont="1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0" fontId="6" fillId="0" borderId="9" xfId="0" applyFont="1" applyBorder="1" applyAlignment="1" applyProtection="1">
      <alignment horizontal="right"/>
    </xf>
    <xf numFmtId="44" fontId="6" fillId="3" borderId="10" xfId="2" applyFont="1" applyFill="1" applyBorder="1" applyAlignment="1" applyProtection="1"/>
    <xf numFmtId="168" fontId="6" fillId="0" borderId="0" xfId="0" applyNumberFormat="1" applyFont="1" applyProtection="1"/>
    <xf numFmtId="0" fontId="8" fillId="0" borderId="14" xfId="0" applyFont="1" applyBorder="1" applyProtection="1"/>
    <xf numFmtId="0" fontId="8" fillId="0" borderId="15" xfId="0" applyFont="1" applyBorder="1" applyProtection="1"/>
    <xf numFmtId="0" fontId="6" fillId="0" borderId="17" xfId="0" applyFont="1" applyBorder="1" applyProtection="1"/>
    <xf numFmtId="0" fontId="6" fillId="3" borderId="17" xfId="0" applyFont="1" applyFill="1" applyBorder="1" applyAlignment="1" applyProtection="1">
      <alignment horizontal="left" wrapText="1"/>
    </xf>
    <xf numFmtId="0" fontId="6" fillId="3" borderId="18" xfId="0" applyFont="1" applyFill="1" applyBorder="1" applyAlignment="1" applyProtection="1">
      <alignment horizontal="left" wrapText="1"/>
    </xf>
    <xf numFmtId="0" fontId="2" fillId="3" borderId="17" xfId="4" applyFill="1" applyBorder="1" applyAlignment="1" applyProtection="1">
      <alignment horizontal="left" wrapText="1"/>
    </xf>
    <xf numFmtId="0" fontId="6" fillId="0" borderId="20" xfId="0" applyFont="1" applyBorder="1" applyProtection="1"/>
    <xf numFmtId="0" fontId="6" fillId="3" borderId="20" xfId="0" applyFont="1" applyFill="1" applyBorder="1" applyAlignment="1" applyProtection="1">
      <alignment horizontal="left" wrapText="1"/>
    </xf>
    <xf numFmtId="0" fontId="6" fillId="3" borderId="21" xfId="0" applyFont="1" applyFill="1" applyBorder="1" applyAlignment="1" applyProtection="1">
      <alignment horizontal="left" wrapText="1"/>
    </xf>
  </cellXfs>
  <cellStyles count="6">
    <cellStyle name="Dziesiętny" xfId="1" builtinId="3"/>
    <cellStyle name="Excel Built-in Normal" xfId="5" xr:uid="{9D2DD001-9386-43A6-8381-4DF6E82C3AE5}"/>
    <cellStyle name="Hiperłącze" xfId="4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.bbb@dome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173E-85F8-4F9A-9445-9002ECF80365}">
  <sheetPr>
    <tabColor rgb="FF92D050"/>
  </sheetPr>
  <dimension ref="A1:R65"/>
  <sheetViews>
    <sheetView showGridLines="0" tabSelected="1" zoomScaleNormal="100" zoomScaleSheetLayoutView="90" workbookViewId="0"/>
  </sheetViews>
  <sheetFormatPr defaultRowHeight="15"/>
  <cols>
    <col min="1" max="1" width="4.75" style="3" customWidth="1"/>
    <col min="2" max="2" width="9" style="3"/>
    <col min="3" max="3" width="11.75" style="3" customWidth="1"/>
    <col min="4" max="4" width="10.375" style="3" customWidth="1"/>
    <col min="5" max="7" width="15.125" style="3" customWidth="1"/>
    <col min="8" max="8" width="13.375" style="3" customWidth="1"/>
    <col min="9" max="17" width="12.5" style="3" customWidth="1"/>
    <col min="18" max="16384" width="9" style="3"/>
  </cols>
  <sheetData>
    <row r="1" spans="1:9" ht="18.75">
      <c r="A1" s="1" t="s">
        <v>0</v>
      </c>
      <c r="B1" s="2"/>
      <c r="C1" s="2"/>
      <c r="D1" s="2"/>
      <c r="E1" s="2"/>
      <c r="F1" s="2"/>
      <c r="G1" s="2"/>
    </row>
    <row r="2" spans="1:9" ht="18.75">
      <c r="A2" s="1" t="s">
        <v>1</v>
      </c>
      <c r="B2" s="2"/>
      <c r="C2" s="2"/>
      <c r="D2" s="2"/>
      <c r="E2" s="2"/>
      <c r="F2" s="2"/>
      <c r="G2" s="2"/>
    </row>
    <row r="3" spans="1:9" ht="18.75">
      <c r="A3" s="1" t="str">
        <f>"Wnioskodawca:   "&amp;D53</f>
        <v xml:space="preserve">Wnioskodawca:   </v>
      </c>
      <c r="B3" s="2"/>
      <c r="C3" s="2"/>
      <c r="D3" s="2"/>
      <c r="E3" s="2"/>
      <c r="F3" s="2"/>
      <c r="G3" s="2"/>
    </row>
    <row r="4" spans="1:9" ht="15.75" thickBot="1"/>
    <row r="5" spans="1:9" ht="18.75">
      <c r="A5" s="4" t="s">
        <v>2</v>
      </c>
      <c r="B5" s="5" t="s">
        <v>3</v>
      </c>
      <c r="C5" s="6"/>
      <c r="D5" s="6"/>
      <c r="E5" s="6"/>
      <c r="F5" s="6"/>
      <c r="G5" s="7"/>
    </row>
    <row r="6" spans="1:9">
      <c r="B6" s="8"/>
      <c r="D6" s="9" t="s">
        <v>4</v>
      </c>
      <c r="E6" s="66"/>
      <c r="F6" s="66"/>
      <c r="G6" s="67"/>
    </row>
    <row r="7" spans="1:9">
      <c r="B7" s="8"/>
      <c r="D7" s="9"/>
      <c r="E7" s="68"/>
      <c r="F7" s="68"/>
      <c r="G7" s="69"/>
    </row>
    <row r="8" spans="1:9">
      <c r="B8" s="8"/>
      <c r="D8" s="9" t="s">
        <v>6</v>
      </c>
      <c r="E8" s="10"/>
      <c r="G8" s="11"/>
    </row>
    <row r="9" spans="1:9">
      <c r="B9" s="8"/>
      <c r="D9" s="9" t="s">
        <v>7</v>
      </c>
      <c r="E9" s="10"/>
      <c r="G9" s="11"/>
    </row>
    <row r="10" spans="1:9">
      <c r="B10" s="8"/>
      <c r="D10" s="9" t="s">
        <v>8</v>
      </c>
      <c r="E10" s="3">
        <f>E9*10</f>
        <v>0</v>
      </c>
      <c r="G10" s="11"/>
    </row>
    <row r="11" spans="1:9">
      <c r="B11" s="8"/>
      <c r="D11" s="9" t="s">
        <v>9</v>
      </c>
      <c r="E11" s="3">
        <v>3</v>
      </c>
      <c r="G11" s="11"/>
    </row>
    <row r="12" spans="1:9">
      <c r="B12" s="8"/>
      <c r="D12" s="9" t="s">
        <v>10</v>
      </c>
      <c r="E12" s="9" t="s">
        <v>11</v>
      </c>
      <c r="G12" s="11"/>
    </row>
    <row r="13" spans="1:9">
      <c r="B13" s="8"/>
      <c r="G13" s="11"/>
    </row>
    <row r="14" spans="1:9">
      <c r="B14" s="8"/>
      <c r="G14" s="11"/>
    </row>
    <row r="15" spans="1:9" ht="30">
      <c r="B15" s="12" t="s">
        <v>12</v>
      </c>
      <c r="C15" s="13" t="s">
        <v>13</v>
      </c>
      <c r="D15" s="13" t="s">
        <v>14</v>
      </c>
      <c r="E15" s="13" t="s">
        <v>15</v>
      </c>
      <c r="F15" s="13" t="s">
        <v>16</v>
      </c>
      <c r="G15" s="14" t="s">
        <v>17</v>
      </c>
    </row>
    <row r="16" spans="1:9">
      <c r="B16" s="15">
        <v>5</v>
      </c>
      <c r="C16" s="16"/>
      <c r="D16" s="17">
        <f t="shared" ref="D16:D23" si="0">C16*60</f>
        <v>0</v>
      </c>
      <c r="E16" s="18"/>
      <c r="F16" s="18"/>
      <c r="G16" s="19">
        <f t="shared" ref="G16:G23" si="1">SUM(D16:F16)</f>
        <v>0</v>
      </c>
      <c r="I16" s="20"/>
    </row>
    <row r="17" spans="1:18">
      <c r="B17" s="15">
        <v>6</v>
      </c>
      <c r="C17" s="16"/>
      <c r="D17" s="17">
        <f t="shared" si="0"/>
        <v>0</v>
      </c>
      <c r="E17" s="18"/>
      <c r="F17" s="18"/>
      <c r="G17" s="19">
        <f t="shared" si="1"/>
        <v>0</v>
      </c>
      <c r="H17" s="20"/>
      <c r="I17" s="20"/>
      <c r="J17" s="20"/>
      <c r="R17" s="20"/>
    </row>
    <row r="18" spans="1:18">
      <c r="B18" s="15">
        <v>7</v>
      </c>
      <c r="C18" s="16"/>
      <c r="D18" s="17">
        <f t="shared" si="0"/>
        <v>0</v>
      </c>
      <c r="E18" s="18"/>
      <c r="F18" s="18"/>
      <c r="G18" s="19">
        <f t="shared" si="1"/>
        <v>0</v>
      </c>
      <c r="H18" s="20"/>
      <c r="I18" s="20"/>
      <c r="J18" s="20"/>
      <c r="R18" s="20"/>
    </row>
    <row r="19" spans="1:18">
      <c r="B19" s="15">
        <v>8</v>
      </c>
      <c r="C19" s="16"/>
      <c r="D19" s="17">
        <f t="shared" si="0"/>
        <v>0</v>
      </c>
      <c r="E19" s="18"/>
      <c r="F19" s="18"/>
      <c r="G19" s="19">
        <f t="shared" si="1"/>
        <v>0</v>
      </c>
      <c r="H19" s="20"/>
      <c r="I19" s="20"/>
      <c r="J19" s="20"/>
      <c r="R19" s="20"/>
    </row>
    <row r="20" spans="1:18">
      <c r="B20" s="15">
        <v>9</v>
      </c>
      <c r="C20" s="16"/>
      <c r="D20" s="17">
        <f t="shared" si="0"/>
        <v>0</v>
      </c>
      <c r="E20" s="18"/>
      <c r="F20" s="18"/>
      <c r="G20" s="19">
        <f t="shared" si="1"/>
        <v>0</v>
      </c>
      <c r="H20" s="20"/>
      <c r="I20" s="20"/>
      <c r="J20" s="20"/>
    </row>
    <row r="21" spans="1:18">
      <c r="B21" s="15">
        <v>10</v>
      </c>
      <c r="C21" s="16"/>
      <c r="D21" s="17">
        <f t="shared" si="0"/>
        <v>0</v>
      </c>
      <c r="E21" s="18"/>
      <c r="F21" s="18"/>
      <c r="G21" s="19">
        <f t="shared" si="1"/>
        <v>0</v>
      </c>
      <c r="H21" s="20"/>
      <c r="I21" s="20"/>
      <c r="J21" s="20"/>
      <c r="R21" s="20"/>
    </row>
    <row r="22" spans="1:18">
      <c r="B22" s="15">
        <v>11</v>
      </c>
      <c r="C22" s="16"/>
      <c r="D22" s="17">
        <f t="shared" si="0"/>
        <v>0</v>
      </c>
      <c r="E22" s="18"/>
      <c r="F22" s="18"/>
      <c r="G22" s="19">
        <f t="shared" si="1"/>
        <v>0</v>
      </c>
      <c r="H22" s="20"/>
      <c r="I22" s="20"/>
      <c r="J22" s="20"/>
      <c r="R22" s="20"/>
    </row>
    <row r="23" spans="1:18">
      <c r="B23" s="21">
        <v>12</v>
      </c>
      <c r="C23" s="22"/>
      <c r="D23" s="23">
        <f t="shared" si="0"/>
        <v>0</v>
      </c>
      <c r="E23" s="24"/>
      <c r="F23" s="24"/>
      <c r="G23" s="25">
        <f t="shared" si="1"/>
        <v>0</v>
      </c>
      <c r="H23" s="20"/>
      <c r="I23" s="20"/>
      <c r="J23" s="20"/>
      <c r="R23" s="20"/>
    </row>
    <row r="24" spans="1:18">
      <c r="B24" s="8"/>
      <c r="F24" s="26" t="s">
        <v>18</v>
      </c>
      <c r="G24" s="19">
        <f>SUM(G16:G23)</f>
        <v>0</v>
      </c>
    </row>
    <row r="25" spans="1:18">
      <c r="B25" s="8"/>
      <c r="G25" s="11"/>
    </row>
    <row r="26" spans="1:18">
      <c r="B26" s="8" t="s">
        <v>19</v>
      </c>
      <c r="D26" s="9" t="s">
        <v>20</v>
      </c>
      <c r="E26" s="10"/>
      <c r="F26" s="27" t="s">
        <v>21</v>
      </c>
      <c r="G26" s="28">
        <f>ROUNDUP(G24/0.95-G24,-1)</f>
        <v>0</v>
      </c>
    </row>
    <row r="27" spans="1:18">
      <c r="B27" s="8" t="s">
        <v>22</v>
      </c>
      <c r="D27" s="9" t="s">
        <v>23</v>
      </c>
      <c r="E27" s="10"/>
      <c r="F27" s="29" t="str">
        <f>IF(G27&lt;G26,"&lt;&lt;&lt;-zwiększ","")</f>
        <v/>
      </c>
      <c r="G27" s="19">
        <f>E26*E27*60</f>
        <v>0</v>
      </c>
    </row>
    <row r="28" spans="1:18">
      <c r="B28" s="8"/>
      <c r="D28" s="9" t="s">
        <v>24</v>
      </c>
      <c r="E28" s="3">
        <f>E26*E27</f>
        <v>0</v>
      </c>
      <c r="F28" s="29"/>
      <c r="G28" s="19"/>
    </row>
    <row r="29" spans="1:18" ht="15.75" thickBot="1">
      <c r="B29" s="30"/>
      <c r="C29" s="31"/>
      <c r="D29" s="31"/>
      <c r="E29" s="31"/>
      <c r="F29" s="31"/>
      <c r="G29" s="32" t="e">
        <f>G27/(G27+G24)</f>
        <v>#DIV/0!</v>
      </c>
    </row>
    <row r="30" spans="1:18" ht="15.75" thickBot="1"/>
    <row r="31" spans="1:18" ht="18.75">
      <c r="A31" s="4" t="s">
        <v>25</v>
      </c>
      <c r="B31" s="5" t="s">
        <v>26</v>
      </c>
      <c r="C31" s="6"/>
      <c r="D31" s="6"/>
      <c r="E31" s="6"/>
      <c r="F31" s="33" t="s">
        <v>27</v>
      </c>
      <c r="G31" s="34">
        <f>IF(B32&lt;&gt;"nie potrzebujemy sprzętu",ROUND(G24/0.7-G24,-2),0)</f>
        <v>0</v>
      </c>
    </row>
    <row r="32" spans="1:18" ht="15.75" thickBot="1">
      <c r="B32" s="35" t="s">
        <v>61</v>
      </c>
      <c r="C32" s="36"/>
      <c r="D32" s="36"/>
      <c r="E32" s="31"/>
      <c r="F32" s="37" t="s">
        <v>29</v>
      </c>
      <c r="G32" s="38">
        <f>ROUNDUP(G31/0.95-G31,-1)</f>
        <v>0</v>
      </c>
    </row>
    <row r="33" spans="1:8" ht="15.75" thickBot="1"/>
    <row r="34" spans="1:8" ht="18.75">
      <c r="A34" s="4" t="s">
        <v>30</v>
      </c>
      <c r="B34" s="5" t="s">
        <v>31</v>
      </c>
      <c r="C34" s="6"/>
      <c r="D34" s="6"/>
      <c r="E34" s="6"/>
      <c r="F34" s="6"/>
      <c r="G34" s="7"/>
    </row>
    <row r="35" spans="1:8">
      <c r="B35" s="39" t="s">
        <v>61</v>
      </c>
      <c r="C35" s="40"/>
      <c r="D35" s="40"/>
      <c r="G35" s="11"/>
    </row>
    <row r="36" spans="1:8">
      <c r="B36" s="8"/>
      <c r="G36" s="11"/>
    </row>
    <row r="37" spans="1:8">
      <c r="B37" s="41" t="s">
        <v>33</v>
      </c>
      <c r="G37" s="11"/>
    </row>
    <row r="38" spans="1:8">
      <c r="B38" s="41"/>
      <c r="G38" s="11"/>
    </row>
    <row r="39" spans="1:8">
      <c r="B39" s="8" t="s">
        <v>34</v>
      </c>
      <c r="F39" s="29"/>
      <c r="G39" s="42"/>
    </row>
    <row r="40" spans="1:8">
      <c r="B40" s="8" t="s">
        <v>35</v>
      </c>
      <c r="F40" s="29"/>
      <c r="G40" s="42"/>
    </row>
    <row r="41" spans="1:8">
      <c r="B41" s="8" t="s">
        <v>36</v>
      </c>
      <c r="D41" s="9" t="s">
        <v>20</v>
      </c>
      <c r="E41" s="10"/>
      <c r="F41" s="29">
        <v>500</v>
      </c>
      <c r="G41" s="43">
        <f>F41*E41</f>
        <v>0</v>
      </c>
    </row>
    <row r="42" spans="1:8">
      <c r="B42" s="8" t="s">
        <v>37</v>
      </c>
      <c r="D42" s="9" t="s">
        <v>20</v>
      </c>
      <c r="E42" s="10"/>
      <c r="F42" s="29">
        <v>300</v>
      </c>
      <c r="G42" s="43">
        <f>F42*E42</f>
        <v>0</v>
      </c>
    </row>
    <row r="43" spans="1:8">
      <c r="B43" s="8" t="s">
        <v>38</v>
      </c>
      <c r="D43" s="9" t="s">
        <v>20</v>
      </c>
      <c r="E43" s="10"/>
      <c r="F43" s="29">
        <v>300</v>
      </c>
      <c r="G43" s="43">
        <f>F43*E43</f>
        <v>0</v>
      </c>
    </row>
    <row r="44" spans="1:8">
      <c r="B44" s="44" t="s">
        <v>39</v>
      </c>
      <c r="C44" s="45"/>
      <c r="D44" s="46" t="s">
        <v>20</v>
      </c>
      <c r="E44" s="45" t="str">
        <f>IF(G44&gt;0,1,"")</f>
        <v/>
      </c>
      <c r="F44" s="47"/>
      <c r="G44" s="48"/>
    </row>
    <row r="45" spans="1:8">
      <c r="B45" s="8"/>
      <c r="D45" s="9"/>
      <c r="F45" s="26" t="s">
        <v>40</v>
      </c>
      <c r="G45" s="19">
        <f>SUM(G39:G44)</f>
        <v>0</v>
      </c>
    </row>
    <row r="46" spans="1:8">
      <c r="B46" s="8"/>
      <c r="D46" s="9"/>
      <c r="G46" s="11"/>
    </row>
    <row r="47" spans="1:8">
      <c r="B47" s="8" t="s">
        <v>19</v>
      </c>
      <c r="D47" s="9" t="s">
        <v>20</v>
      </c>
      <c r="E47" s="10"/>
      <c r="F47" s="27" t="s">
        <v>21</v>
      </c>
      <c r="G47" s="28">
        <f>ROUNDUP(G45/0.95-G45,-1)</f>
        <v>0</v>
      </c>
      <c r="H47" s="49"/>
    </row>
    <row r="48" spans="1:8">
      <c r="B48" s="8" t="s">
        <v>41</v>
      </c>
      <c r="D48" s="9" t="s">
        <v>23</v>
      </c>
      <c r="E48" s="10"/>
      <c r="F48" s="29" t="str">
        <f>IF(G48&lt;G47,"&lt;&lt;&lt;-zwiększ","")</f>
        <v/>
      </c>
      <c r="G48" s="19">
        <f>E47*E48*60</f>
        <v>0</v>
      </c>
    </row>
    <row r="49" spans="1:7">
      <c r="B49" s="8"/>
      <c r="D49" s="9" t="s">
        <v>24</v>
      </c>
      <c r="E49" s="3">
        <f>E47*E48</f>
        <v>0</v>
      </c>
      <c r="F49" s="29"/>
      <c r="G49" s="19"/>
    </row>
    <row r="50" spans="1:7" ht="15.75" thickBot="1">
      <c r="B50" s="30"/>
      <c r="C50" s="31"/>
      <c r="D50" s="31"/>
      <c r="E50" s="31"/>
      <c r="F50" s="31"/>
      <c r="G50" s="32" t="e">
        <f>G48/(G48+G45)</f>
        <v>#DIV/0!</v>
      </c>
    </row>
    <row r="51" spans="1:7" ht="15.75" thickBot="1"/>
    <row r="52" spans="1:7" ht="18.75">
      <c r="A52" s="4" t="s">
        <v>30</v>
      </c>
      <c r="B52" s="5" t="s">
        <v>42</v>
      </c>
      <c r="C52" s="50"/>
      <c r="D52" s="50"/>
      <c r="E52" s="50"/>
      <c r="F52" s="50"/>
      <c r="G52" s="51"/>
    </row>
    <row r="53" spans="1:7">
      <c r="B53" s="52" t="s">
        <v>43</v>
      </c>
      <c r="C53" s="53"/>
      <c r="D53" s="61"/>
      <c r="E53" s="61"/>
      <c r="F53" s="61"/>
      <c r="G53" s="62"/>
    </row>
    <row r="54" spans="1:7">
      <c r="B54" s="54" t="s">
        <v>45</v>
      </c>
      <c r="C54" s="53"/>
      <c r="D54" s="61"/>
      <c r="E54" s="61"/>
      <c r="F54" s="61"/>
      <c r="G54" s="62"/>
    </row>
    <row r="55" spans="1:7">
      <c r="B55" s="52" t="s">
        <v>47</v>
      </c>
      <c r="C55" s="53"/>
      <c r="D55" s="61"/>
      <c r="E55" s="61"/>
      <c r="F55" s="61"/>
      <c r="G55" s="62"/>
    </row>
    <row r="56" spans="1:7">
      <c r="B56" s="52" t="s">
        <v>48</v>
      </c>
      <c r="C56" s="53"/>
      <c r="D56" s="61"/>
      <c r="E56" s="61"/>
      <c r="F56" s="61"/>
      <c r="G56" s="62"/>
    </row>
    <row r="57" spans="1:7">
      <c r="B57" s="55" t="s">
        <v>49</v>
      </c>
      <c r="F57" s="56"/>
      <c r="G57" s="57"/>
    </row>
    <row r="58" spans="1:7">
      <c r="B58" s="52" t="s">
        <v>50</v>
      </c>
      <c r="C58" s="53"/>
      <c r="D58" s="61"/>
      <c r="E58" s="61"/>
      <c r="F58" s="61"/>
      <c r="G58" s="62"/>
    </row>
    <row r="59" spans="1:7">
      <c r="B59" s="52" t="s">
        <v>52</v>
      </c>
      <c r="C59" s="53"/>
      <c r="D59" s="61"/>
      <c r="E59" s="61"/>
      <c r="F59" s="61"/>
      <c r="G59" s="62"/>
    </row>
    <row r="60" spans="1:7">
      <c r="B60" s="52" t="s">
        <v>54</v>
      </c>
      <c r="C60" s="53"/>
      <c r="D60" s="63"/>
      <c r="E60" s="61"/>
      <c r="F60" s="61"/>
      <c r="G60" s="62"/>
    </row>
    <row r="61" spans="1:7">
      <c r="B61" s="55" t="s">
        <v>56</v>
      </c>
      <c r="F61" s="56"/>
      <c r="G61" s="57"/>
    </row>
    <row r="62" spans="1:7">
      <c r="B62" s="52" t="s">
        <v>57</v>
      </c>
      <c r="C62" s="53"/>
      <c r="D62" s="61"/>
      <c r="E62" s="61"/>
      <c r="F62" s="61"/>
      <c r="G62" s="62"/>
    </row>
    <row r="63" spans="1:7" ht="15.75" thickBot="1">
      <c r="B63" s="58" t="s">
        <v>58</v>
      </c>
      <c r="C63" s="59"/>
      <c r="D63" s="64"/>
      <c r="E63" s="64"/>
      <c r="F63" s="64"/>
      <c r="G63" s="65"/>
    </row>
    <row r="64" spans="1:7">
      <c r="B64" s="60"/>
      <c r="C64" s="60"/>
      <c r="D64" s="60"/>
    </row>
    <row r="65" spans="2:6">
      <c r="B65" s="60" t="s">
        <v>59</v>
      </c>
      <c r="D65" s="60"/>
      <c r="F65" s="60" t="s">
        <v>60</v>
      </c>
    </row>
  </sheetData>
  <sheetProtection sheet="1" objects="1" scenarios="1" autoFilter="0"/>
  <mergeCells count="11">
    <mergeCell ref="D56:G56"/>
    <mergeCell ref="E6:G6"/>
    <mergeCell ref="E7:G7"/>
    <mergeCell ref="D53:G53"/>
    <mergeCell ref="D54:G54"/>
    <mergeCell ref="D55:G55"/>
    <mergeCell ref="D58:G58"/>
    <mergeCell ref="D59:G59"/>
    <mergeCell ref="D60:G60"/>
    <mergeCell ref="D62:G62"/>
    <mergeCell ref="D63:G63"/>
  </mergeCells>
  <dataValidations disablePrompts="1" count="2">
    <dataValidation type="list" allowBlank="1" showInputMessage="1" showErrorMessage="1" sqref="B32" xr:uid="{691CD135-3D66-4E4C-A8F0-8A08AB492840}">
      <formula1>"&lt;wybierz&gt;,chwyty,liny,sprzęt asekuracyjny,mix pakietów,nie potrzebujemy sprzętu"</formula1>
    </dataValidation>
    <dataValidation type="list" allowBlank="1" showInputMessage="1" showErrorMessage="1" sqref="B35" xr:uid="{823945A9-01FF-4881-AF0F-F9274ECD912A}">
      <formula1>"&lt;wybierz&gt;,tak,nie"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&amp;R&amp;"cal,Standardowy"Strona &amp;P z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1F4D-8DF9-470B-9E77-B64D2A6C9EFA}">
  <sheetPr>
    <tabColor rgb="FFFF0000"/>
  </sheetPr>
  <dimension ref="A1:R65"/>
  <sheetViews>
    <sheetView showGridLines="0" zoomScaleNormal="100" zoomScaleSheetLayoutView="90" workbookViewId="0">
      <selection activeCell="C22" sqref="C22"/>
    </sheetView>
  </sheetViews>
  <sheetFormatPr defaultRowHeight="15"/>
  <cols>
    <col min="1" max="1" width="4.75" style="70" customWidth="1"/>
    <col min="2" max="2" width="9" style="70"/>
    <col min="3" max="3" width="11.75" style="70" customWidth="1"/>
    <col min="4" max="4" width="10.375" style="70" customWidth="1"/>
    <col min="5" max="7" width="15.125" style="70" customWidth="1"/>
    <col min="8" max="8" width="13.375" style="70" customWidth="1"/>
    <col min="9" max="17" width="12.5" style="70" customWidth="1"/>
    <col min="18" max="16384" width="9" style="70"/>
  </cols>
  <sheetData>
    <row r="1" spans="1:9" ht="18.75">
      <c r="A1" s="1" t="s">
        <v>0</v>
      </c>
      <c r="B1" s="2"/>
      <c r="C1" s="2"/>
      <c r="D1" s="2"/>
      <c r="E1" s="2"/>
      <c r="F1" s="2"/>
      <c r="G1" s="2"/>
    </row>
    <row r="2" spans="1:9" ht="18.75">
      <c r="A2" s="1" t="s">
        <v>1</v>
      </c>
      <c r="B2" s="2"/>
      <c r="C2" s="2"/>
      <c r="D2" s="2"/>
      <c r="E2" s="2"/>
      <c r="F2" s="2"/>
      <c r="G2" s="2"/>
    </row>
    <row r="3" spans="1:9" ht="18.75">
      <c r="A3" s="1" t="str">
        <f>"Wnioskodawca:   "&amp;D53</f>
        <v>Wnioskodawca:   Klub ABC</v>
      </c>
      <c r="B3" s="2"/>
      <c r="C3" s="2"/>
      <c r="D3" s="2"/>
      <c r="E3" s="2"/>
      <c r="F3" s="2"/>
      <c r="G3" s="2"/>
    </row>
    <row r="4" spans="1:9" ht="15.75" thickBot="1"/>
    <row r="5" spans="1:9" ht="18.75">
      <c r="A5" s="71" t="s">
        <v>2</v>
      </c>
      <c r="B5" s="72" t="s">
        <v>3</v>
      </c>
      <c r="C5" s="73"/>
      <c r="D5" s="73"/>
      <c r="E5" s="73"/>
      <c r="F5" s="73"/>
      <c r="G5" s="74"/>
    </row>
    <row r="6" spans="1:9">
      <c r="B6" s="75"/>
      <c r="D6" s="76" t="s">
        <v>4</v>
      </c>
      <c r="E6" s="77" t="s">
        <v>5</v>
      </c>
      <c r="F6" s="77"/>
      <c r="G6" s="78"/>
    </row>
    <row r="7" spans="1:9">
      <c r="B7" s="75"/>
      <c r="D7" s="76"/>
      <c r="E7" s="79" t="s">
        <v>5</v>
      </c>
      <c r="F7" s="79"/>
      <c r="G7" s="80"/>
    </row>
    <row r="8" spans="1:9">
      <c r="B8" s="75"/>
      <c r="D8" s="76" t="s">
        <v>6</v>
      </c>
      <c r="E8" s="81">
        <v>2</v>
      </c>
      <c r="G8" s="82"/>
    </row>
    <row r="9" spans="1:9">
      <c r="B9" s="75"/>
      <c r="D9" s="76" t="s">
        <v>7</v>
      </c>
      <c r="E9" s="81">
        <v>2</v>
      </c>
      <c r="G9" s="82"/>
    </row>
    <row r="10" spans="1:9">
      <c r="B10" s="75"/>
      <c r="D10" s="76" t="s">
        <v>8</v>
      </c>
      <c r="E10" s="70">
        <f>E9*10</f>
        <v>20</v>
      </c>
      <c r="G10" s="82"/>
    </row>
    <row r="11" spans="1:9">
      <c r="B11" s="75"/>
      <c r="D11" s="76" t="s">
        <v>9</v>
      </c>
      <c r="E11" s="70">
        <v>3</v>
      </c>
      <c r="G11" s="82"/>
    </row>
    <row r="12" spans="1:9">
      <c r="B12" s="75"/>
      <c r="D12" s="76" t="s">
        <v>10</v>
      </c>
      <c r="E12" s="76" t="s">
        <v>11</v>
      </c>
      <c r="G12" s="82"/>
    </row>
    <row r="13" spans="1:9">
      <c r="B13" s="75"/>
      <c r="G13" s="82"/>
    </row>
    <row r="14" spans="1:9">
      <c r="B14" s="75"/>
      <c r="G14" s="82"/>
    </row>
    <row r="15" spans="1:9" ht="30">
      <c r="B15" s="83" t="s">
        <v>12</v>
      </c>
      <c r="C15" s="84" t="s">
        <v>13</v>
      </c>
      <c r="D15" s="84" t="s">
        <v>14</v>
      </c>
      <c r="E15" s="84" t="s">
        <v>15</v>
      </c>
      <c r="F15" s="84" t="s">
        <v>16</v>
      </c>
      <c r="G15" s="85" t="s">
        <v>17</v>
      </c>
    </row>
    <row r="16" spans="1:9">
      <c r="B16" s="86">
        <v>5</v>
      </c>
      <c r="C16" s="87">
        <v>0</v>
      </c>
      <c r="D16" s="17">
        <f t="shared" ref="D16:D23" si="0">C16*60</f>
        <v>0</v>
      </c>
      <c r="E16" s="88">
        <v>0</v>
      </c>
      <c r="F16" s="88"/>
      <c r="G16" s="19">
        <f t="shared" ref="G16:G23" si="1">SUM(D16:F16)</f>
        <v>0</v>
      </c>
      <c r="I16" s="20"/>
    </row>
    <row r="17" spans="1:18">
      <c r="B17" s="86">
        <v>6</v>
      </c>
      <c r="C17" s="87">
        <v>80</v>
      </c>
      <c r="D17" s="17">
        <f t="shared" si="0"/>
        <v>4800</v>
      </c>
      <c r="E17" s="88">
        <v>2000</v>
      </c>
      <c r="F17" s="88"/>
      <c r="G17" s="19">
        <f t="shared" si="1"/>
        <v>6800</v>
      </c>
      <c r="H17" s="20"/>
      <c r="I17" s="20"/>
      <c r="J17" s="20"/>
      <c r="R17" s="20"/>
    </row>
    <row r="18" spans="1:18">
      <c r="B18" s="86">
        <v>7</v>
      </c>
      <c r="C18" s="87">
        <v>80</v>
      </c>
      <c r="D18" s="17">
        <f t="shared" si="0"/>
        <v>4800</v>
      </c>
      <c r="E18" s="88">
        <v>2000</v>
      </c>
      <c r="F18" s="88">
        <v>1000</v>
      </c>
      <c r="G18" s="19">
        <f t="shared" si="1"/>
        <v>7800</v>
      </c>
      <c r="H18" s="20"/>
      <c r="I18" s="20"/>
      <c r="J18" s="20"/>
      <c r="R18" s="20"/>
    </row>
    <row r="19" spans="1:18">
      <c r="B19" s="86">
        <v>8</v>
      </c>
      <c r="C19" s="87">
        <v>80</v>
      </c>
      <c r="D19" s="17">
        <f t="shared" si="0"/>
        <v>4800</v>
      </c>
      <c r="E19" s="88">
        <v>2000</v>
      </c>
      <c r="F19" s="88">
        <v>1000</v>
      </c>
      <c r="G19" s="19">
        <f t="shared" si="1"/>
        <v>7800</v>
      </c>
      <c r="H19" s="20"/>
      <c r="I19" s="20"/>
      <c r="J19" s="20"/>
      <c r="R19" s="20"/>
    </row>
    <row r="20" spans="1:18">
      <c r="B20" s="86">
        <v>9</v>
      </c>
      <c r="C20" s="87">
        <v>80</v>
      </c>
      <c r="D20" s="17">
        <f t="shared" si="0"/>
        <v>4800</v>
      </c>
      <c r="E20" s="88">
        <v>2000</v>
      </c>
      <c r="F20" s="88"/>
      <c r="G20" s="19">
        <f t="shared" si="1"/>
        <v>6800</v>
      </c>
      <c r="H20" s="20"/>
      <c r="I20" s="20"/>
      <c r="J20" s="20"/>
    </row>
    <row r="21" spans="1:18">
      <c r="B21" s="86">
        <v>10</v>
      </c>
      <c r="C21" s="87">
        <v>80</v>
      </c>
      <c r="D21" s="17">
        <f t="shared" si="0"/>
        <v>4800</v>
      </c>
      <c r="E21" s="88">
        <v>2000</v>
      </c>
      <c r="F21" s="88"/>
      <c r="G21" s="19">
        <f t="shared" si="1"/>
        <v>6800</v>
      </c>
      <c r="H21" s="20"/>
      <c r="I21" s="20"/>
      <c r="J21" s="20"/>
      <c r="R21" s="20"/>
    </row>
    <row r="22" spans="1:18">
      <c r="B22" s="86">
        <v>11</v>
      </c>
      <c r="C22" s="87">
        <v>80</v>
      </c>
      <c r="D22" s="17">
        <f t="shared" si="0"/>
        <v>4800</v>
      </c>
      <c r="E22" s="88">
        <v>2000</v>
      </c>
      <c r="F22" s="88"/>
      <c r="G22" s="19">
        <f t="shared" si="1"/>
        <v>6800</v>
      </c>
      <c r="H22" s="20"/>
      <c r="I22" s="20"/>
      <c r="J22" s="20"/>
      <c r="R22" s="20"/>
    </row>
    <row r="23" spans="1:18">
      <c r="B23" s="89">
        <v>12</v>
      </c>
      <c r="C23" s="90">
        <v>70</v>
      </c>
      <c r="D23" s="23">
        <f t="shared" si="0"/>
        <v>4200</v>
      </c>
      <c r="E23" s="91">
        <v>1500</v>
      </c>
      <c r="F23" s="91"/>
      <c r="G23" s="25">
        <f t="shared" si="1"/>
        <v>5700</v>
      </c>
      <c r="H23" s="20"/>
      <c r="I23" s="20"/>
      <c r="J23" s="20"/>
      <c r="R23" s="20"/>
    </row>
    <row r="24" spans="1:18">
      <c r="B24" s="75"/>
      <c r="F24" s="26" t="s">
        <v>18</v>
      </c>
      <c r="G24" s="19">
        <f>SUM(G16:G23)</f>
        <v>48500</v>
      </c>
    </row>
    <row r="25" spans="1:18">
      <c r="B25" s="75"/>
      <c r="G25" s="82"/>
    </row>
    <row r="26" spans="1:18">
      <c r="B26" s="75" t="s">
        <v>19</v>
      </c>
      <c r="D26" s="76" t="s">
        <v>20</v>
      </c>
      <c r="E26" s="81">
        <v>1</v>
      </c>
      <c r="F26" s="92" t="s">
        <v>21</v>
      </c>
      <c r="G26" s="28">
        <f>ROUNDUP(G24/0.95-G24,-1)</f>
        <v>2560</v>
      </c>
    </row>
    <row r="27" spans="1:18">
      <c r="B27" s="75" t="s">
        <v>22</v>
      </c>
      <c r="D27" s="76" t="s">
        <v>23</v>
      </c>
      <c r="E27" s="81">
        <v>43</v>
      </c>
      <c r="F27" s="29" t="str">
        <f>IF(G27&lt;G26,"&lt;&lt;&lt;-zwiększ","")</f>
        <v/>
      </c>
      <c r="G27" s="19">
        <f>E26*E27*60</f>
        <v>2580</v>
      </c>
    </row>
    <row r="28" spans="1:18">
      <c r="B28" s="75"/>
      <c r="D28" s="76" t="s">
        <v>24</v>
      </c>
      <c r="E28" s="70">
        <f>E26*E27</f>
        <v>43</v>
      </c>
      <c r="F28" s="29"/>
      <c r="G28" s="19"/>
    </row>
    <row r="29" spans="1:18" ht="15.75" thickBot="1">
      <c r="B29" s="93"/>
      <c r="C29" s="94"/>
      <c r="D29" s="94"/>
      <c r="E29" s="94"/>
      <c r="F29" s="94"/>
      <c r="G29" s="32">
        <f>G27/(G27+G24)</f>
        <v>5.0509005481597494E-2</v>
      </c>
    </row>
    <row r="30" spans="1:18" ht="15.75" thickBot="1"/>
    <row r="31" spans="1:18" ht="18.75">
      <c r="A31" s="71" t="s">
        <v>25</v>
      </c>
      <c r="B31" s="72" t="s">
        <v>26</v>
      </c>
      <c r="C31" s="73"/>
      <c r="D31" s="73"/>
      <c r="E31" s="73"/>
      <c r="F31" s="95" t="s">
        <v>27</v>
      </c>
      <c r="G31" s="34">
        <f>IF(B32&lt;&gt;"nie potrzebujemy sprzętu",ROUND(G24/0.7-G24,-2),0)</f>
        <v>20800</v>
      </c>
    </row>
    <row r="32" spans="1:18" ht="15.75" thickBot="1">
      <c r="B32" s="96" t="s">
        <v>28</v>
      </c>
      <c r="C32" s="97"/>
      <c r="D32" s="97"/>
      <c r="E32" s="94"/>
      <c r="F32" s="98" t="s">
        <v>29</v>
      </c>
      <c r="G32" s="38">
        <f>ROUNDUP(G31/0.95-G31,-1)</f>
        <v>1100</v>
      </c>
    </row>
    <row r="33" spans="1:8" ht="15.75" thickBot="1"/>
    <row r="34" spans="1:8" ht="18.75">
      <c r="A34" s="71" t="s">
        <v>30</v>
      </c>
      <c r="B34" s="72" t="s">
        <v>31</v>
      </c>
      <c r="C34" s="73"/>
      <c r="D34" s="73"/>
      <c r="E34" s="73"/>
      <c r="F34" s="73"/>
      <c r="G34" s="74"/>
    </row>
    <row r="35" spans="1:8">
      <c r="B35" s="99" t="s">
        <v>32</v>
      </c>
      <c r="C35" s="81"/>
      <c r="D35" s="81"/>
      <c r="G35" s="82"/>
    </row>
    <row r="36" spans="1:8">
      <c r="B36" s="75"/>
      <c r="G36" s="82"/>
    </row>
    <row r="37" spans="1:8">
      <c r="B37" s="100" t="s">
        <v>33</v>
      </c>
      <c r="G37" s="82"/>
    </row>
    <row r="38" spans="1:8">
      <c r="B38" s="100"/>
      <c r="G38" s="82"/>
    </row>
    <row r="39" spans="1:8">
      <c r="B39" s="75" t="s">
        <v>34</v>
      </c>
      <c r="F39" s="29"/>
      <c r="G39" s="43">
        <v>1100</v>
      </c>
    </row>
    <row r="40" spans="1:8">
      <c r="B40" s="75" t="s">
        <v>35</v>
      </c>
      <c r="F40" s="29"/>
      <c r="G40" s="43">
        <v>3000</v>
      </c>
    </row>
    <row r="41" spans="1:8">
      <c r="B41" s="75" t="s">
        <v>36</v>
      </c>
      <c r="D41" s="76" t="s">
        <v>20</v>
      </c>
      <c r="E41" s="81">
        <v>3</v>
      </c>
      <c r="F41" s="29">
        <v>500</v>
      </c>
      <c r="G41" s="43">
        <f>F41*E41</f>
        <v>1500</v>
      </c>
    </row>
    <row r="42" spans="1:8">
      <c r="B42" s="75" t="s">
        <v>37</v>
      </c>
      <c r="D42" s="76" t="s">
        <v>20</v>
      </c>
      <c r="E42" s="81">
        <v>4</v>
      </c>
      <c r="F42" s="29">
        <v>300</v>
      </c>
      <c r="G42" s="43">
        <f>F42*E42</f>
        <v>1200</v>
      </c>
    </row>
    <row r="43" spans="1:8">
      <c r="B43" s="75" t="s">
        <v>38</v>
      </c>
      <c r="D43" s="76" t="s">
        <v>20</v>
      </c>
      <c r="E43" s="81">
        <v>8</v>
      </c>
      <c r="F43" s="29">
        <v>300</v>
      </c>
      <c r="G43" s="43">
        <f>F43*E43</f>
        <v>2400</v>
      </c>
    </row>
    <row r="44" spans="1:8">
      <c r="B44" s="101" t="s">
        <v>39</v>
      </c>
      <c r="C44" s="102"/>
      <c r="D44" s="103" t="s">
        <v>20</v>
      </c>
      <c r="E44" s="102">
        <f>IF(G44&gt;0,1,"")</f>
        <v>1</v>
      </c>
      <c r="F44" s="47"/>
      <c r="G44" s="104">
        <v>800</v>
      </c>
    </row>
    <row r="45" spans="1:8">
      <c r="B45" s="75"/>
      <c r="D45" s="76"/>
      <c r="F45" s="26" t="s">
        <v>40</v>
      </c>
      <c r="G45" s="19">
        <f>SUM(G39:G44)</f>
        <v>10000</v>
      </c>
    </row>
    <row r="46" spans="1:8">
      <c r="B46" s="75"/>
      <c r="D46" s="76"/>
      <c r="G46" s="82"/>
    </row>
    <row r="47" spans="1:8">
      <c r="B47" s="75" t="s">
        <v>19</v>
      </c>
      <c r="D47" s="76" t="s">
        <v>20</v>
      </c>
      <c r="E47" s="81">
        <v>1</v>
      </c>
      <c r="F47" s="92" t="s">
        <v>21</v>
      </c>
      <c r="G47" s="28">
        <f>ROUNDUP(G45/0.95-G45,-1)</f>
        <v>530</v>
      </c>
      <c r="H47" s="105"/>
    </row>
    <row r="48" spans="1:8">
      <c r="B48" s="75" t="s">
        <v>41</v>
      </c>
      <c r="D48" s="76" t="s">
        <v>23</v>
      </c>
      <c r="E48" s="81">
        <v>9</v>
      </c>
      <c r="F48" s="29" t="str">
        <f>IF(G48&lt;G47,"&lt;&lt;&lt;-zwiększ","")</f>
        <v/>
      </c>
      <c r="G48" s="19">
        <f>E47*E48*60</f>
        <v>540</v>
      </c>
    </row>
    <row r="49" spans="1:7">
      <c r="B49" s="75"/>
      <c r="D49" s="76" t="s">
        <v>24</v>
      </c>
      <c r="E49" s="70">
        <f>E47*E48</f>
        <v>9</v>
      </c>
      <c r="F49" s="29"/>
      <c r="G49" s="19"/>
    </row>
    <row r="50" spans="1:7" ht="15.75" thickBot="1">
      <c r="B50" s="93"/>
      <c r="C50" s="94"/>
      <c r="D50" s="94"/>
      <c r="E50" s="94"/>
      <c r="F50" s="94"/>
      <c r="G50" s="32">
        <f>G48/(G48+G45)</f>
        <v>5.1233396584440226E-2</v>
      </c>
    </row>
    <row r="51" spans="1:7" ht="15.75" thickBot="1"/>
    <row r="52" spans="1:7" ht="18.75">
      <c r="A52" s="71" t="s">
        <v>30</v>
      </c>
      <c r="B52" s="72" t="s">
        <v>42</v>
      </c>
      <c r="C52" s="106"/>
      <c r="D52" s="106"/>
      <c r="E52" s="106"/>
      <c r="F52" s="106"/>
      <c r="G52" s="107"/>
    </row>
    <row r="53" spans="1:7">
      <c r="B53" s="52" t="s">
        <v>43</v>
      </c>
      <c r="C53" s="108"/>
      <c r="D53" s="109" t="s">
        <v>44</v>
      </c>
      <c r="E53" s="109"/>
      <c r="F53" s="109"/>
      <c r="G53" s="110"/>
    </row>
    <row r="54" spans="1:7">
      <c r="B54" s="54" t="s">
        <v>45</v>
      </c>
      <c r="C54" s="108"/>
      <c r="D54" s="109" t="s">
        <v>46</v>
      </c>
      <c r="E54" s="109"/>
      <c r="F54" s="109"/>
      <c r="G54" s="110"/>
    </row>
    <row r="55" spans="1:7">
      <c r="B55" s="52" t="s">
        <v>47</v>
      </c>
      <c r="C55" s="108"/>
      <c r="D55" s="109">
        <v>1234567890</v>
      </c>
      <c r="E55" s="109"/>
      <c r="F55" s="109"/>
      <c r="G55" s="110"/>
    </row>
    <row r="56" spans="1:7">
      <c r="B56" s="52" t="s">
        <v>48</v>
      </c>
      <c r="C56" s="108"/>
      <c r="D56" s="109">
        <v>1234567890</v>
      </c>
      <c r="E56" s="109"/>
      <c r="F56" s="109"/>
      <c r="G56" s="110"/>
    </row>
    <row r="57" spans="1:7">
      <c r="B57" s="55" t="s">
        <v>49</v>
      </c>
      <c r="F57" s="56"/>
      <c r="G57" s="57"/>
    </row>
    <row r="58" spans="1:7">
      <c r="B58" s="52" t="s">
        <v>50</v>
      </c>
      <c r="C58" s="108"/>
      <c r="D58" s="109" t="s">
        <v>51</v>
      </c>
      <c r="E58" s="109"/>
      <c r="F58" s="109"/>
      <c r="G58" s="110"/>
    </row>
    <row r="59" spans="1:7">
      <c r="B59" s="52" t="s">
        <v>52</v>
      </c>
      <c r="C59" s="108"/>
      <c r="D59" s="109" t="s">
        <v>53</v>
      </c>
      <c r="E59" s="109"/>
      <c r="F59" s="109"/>
      <c r="G59" s="110"/>
    </row>
    <row r="60" spans="1:7">
      <c r="B60" s="52" t="s">
        <v>54</v>
      </c>
      <c r="C60" s="108"/>
      <c r="D60" s="111" t="s">
        <v>55</v>
      </c>
      <c r="E60" s="109"/>
      <c r="F60" s="109"/>
      <c r="G60" s="110"/>
    </row>
    <row r="61" spans="1:7">
      <c r="B61" s="55" t="s">
        <v>56</v>
      </c>
      <c r="F61" s="56"/>
      <c r="G61" s="57"/>
    </row>
    <row r="62" spans="1:7">
      <c r="B62" s="52" t="s">
        <v>57</v>
      </c>
      <c r="C62" s="108"/>
      <c r="D62" s="109" t="s">
        <v>51</v>
      </c>
      <c r="E62" s="109"/>
      <c r="F62" s="109"/>
      <c r="G62" s="110"/>
    </row>
    <row r="63" spans="1:7" ht="15.75" thickBot="1">
      <c r="B63" s="58" t="s">
        <v>58</v>
      </c>
      <c r="C63" s="112"/>
      <c r="D63" s="113" t="s">
        <v>51</v>
      </c>
      <c r="E63" s="113"/>
      <c r="F63" s="113"/>
      <c r="G63" s="114"/>
    </row>
    <row r="64" spans="1:7">
      <c r="B64" s="60"/>
      <c r="C64" s="60"/>
      <c r="D64" s="60"/>
    </row>
    <row r="65" spans="2:6">
      <c r="B65" s="60" t="s">
        <v>59</v>
      </c>
      <c r="D65" s="60"/>
      <c r="F65" s="60" t="s">
        <v>60</v>
      </c>
    </row>
  </sheetData>
  <sheetProtection sheet="1" objects="1" scenarios="1" autoFilter="0"/>
  <mergeCells count="11">
    <mergeCell ref="D56:G56"/>
    <mergeCell ref="E6:G6"/>
    <mergeCell ref="E7:G7"/>
    <mergeCell ref="D53:G53"/>
    <mergeCell ref="D54:G54"/>
    <mergeCell ref="D55:G55"/>
    <mergeCell ref="D58:G58"/>
    <mergeCell ref="D59:G59"/>
    <mergeCell ref="D60:G60"/>
    <mergeCell ref="D62:G62"/>
    <mergeCell ref="D63:G63"/>
  </mergeCells>
  <dataValidations count="2">
    <dataValidation type="list" allowBlank="1" showInputMessage="1" showErrorMessage="1" sqref="B35" xr:uid="{EB1F3C19-F8AC-4E39-A855-F71A313AF03F}">
      <formula1>"&lt;wybierz&gt;,tak,nie"</formula1>
    </dataValidation>
    <dataValidation type="list" allowBlank="1" showInputMessage="1" showErrorMessage="1" sqref="B32" xr:uid="{1A3D2246-24F1-449F-BE0D-76765176A213}">
      <formula1>"&lt;wybierz&gt;,chwyty,liny,sprzęt asekuracyjny,mix pakietów,nie potrzebujemy sprzętu"</formula1>
    </dataValidation>
  </dataValidations>
  <hyperlinks>
    <hyperlink ref="D60" r:id="rId1" xr:uid="{B13C3C32-DEEC-47EA-AE2B-B634D4C2B5E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&amp;R&amp;"cal,Standardowy"Strona &amp;P z &amp;N</oddFooter>
  </headerFooter>
  <rowBreaks count="1" manualBreakCount="1">
    <brk id="33" max="16383" man="1"/>
  </rowBreaks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wniosek dla Klubu</vt:lpstr>
      <vt:lpstr>wniosek przykład</vt:lpstr>
      <vt:lpstr>'wniosek dla Klubu'!Obszar_wydruku</vt:lpstr>
      <vt:lpstr>'wniosek przykład'!Obszar_wydruku</vt:lpstr>
      <vt:lpstr>'wniosek dla Klubu'!Tytuły_wydruku</vt:lpstr>
      <vt:lpstr>'wniosek przykład'!Tytuły_wydruku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Bąbel, Piotr</dc:creator>
  <cp:lastModifiedBy>Bąbel, Piotr</cp:lastModifiedBy>
  <dcterms:created xsi:type="dcterms:W3CDTF">2025-01-29T21:56:56Z</dcterms:created>
  <dcterms:modified xsi:type="dcterms:W3CDTF">2025-02-01T17:53:04Z</dcterms:modified>
</cp:coreProperties>
</file>