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IOBABEL\Downloads\"/>
    </mc:Choice>
  </mc:AlternateContent>
  <xr:revisionPtr revIDLastSave="0" documentId="13_ncr:1_{578D1F0F-5CEC-496A-8710-A2C536BB2F44}" xr6:coauthVersionLast="47" xr6:coauthVersionMax="47" xr10:uidLastSave="{00000000-0000-0000-0000-000000000000}"/>
  <bookViews>
    <workbookView xWindow="-120" yWindow="-120" windowWidth="29040" windowHeight="15720" xr2:uid="{9465A7EB-9F3A-44EE-905E-53A4CE458F01}"/>
  </bookViews>
  <sheets>
    <sheet name="wniosek dla Klubu" sheetId="2" r:id="rId1"/>
    <sheet name="wniosek przykład" sheetId="3" r:id="rId2"/>
  </sheets>
  <definedNames>
    <definedName name="_xlnm.Print_Area" localSheetId="0">'wniosek dla Klubu'!$A$1:$G$83</definedName>
    <definedName name="_xlnm.Print_Area" localSheetId="1">'wniosek przykład'!$A$1:$G$83</definedName>
    <definedName name="_xlnm.Print_Titles" localSheetId="0">'wniosek dla Klubu'!$1:$4</definedName>
    <definedName name="_xlnm.Print_Titles" localSheetId="1">'wniosek przykład'!$1:$4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3" l="1"/>
  <c r="G35" i="2"/>
  <c r="G35" i="3"/>
  <c r="E59" i="3"/>
  <c r="E54" i="3"/>
  <c r="G53" i="3"/>
  <c r="G52" i="3"/>
  <c r="G51" i="3"/>
  <c r="E36" i="3"/>
  <c r="D31" i="3"/>
  <c r="G31" i="3" s="1"/>
  <c r="D30" i="3"/>
  <c r="G30" i="3" s="1"/>
  <c r="D29" i="3"/>
  <c r="G29" i="3" s="1"/>
  <c r="D28" i="3"/>
  <c r="G28" i="3" s="1"/>
  <c r="D27" i="3"/>
  <c r="G27" i="3" s="1"/>
  <c r="D26" i="3"/>
  <c r="G26" i="3" s="1"/>
  <c r="D25" i="3"/>
  <c r="G25" i="3" s="1"/>
  <c r="D24" i="3"/>
  <c r="G24" i="3" s="1"/>
  <c r="D23" i="3"/>
  <c r="G23" i="3" s="1"/>
  <c r="E17" i="3"/>
  <c r="A3" i="3"/>
  <c r="D31" i="2"/>
  <c r="G31" i="2" s="1"/>
  <c r="D25" i="2"/>
  <c r="G25" i="2" s="1"/>
  <c r="D26" i="2"/>
  <c r="G26" i="2" s="1"/>
  <c r="D27" i="2"/>
  <c r="D28" i="2"/>
  <c r="D29" i="2"/>
  <c r="G29" i="2" s="1"/>
  <c r="D30" i="2"/>
  <c r="G30" i="2" s="1"/>
  <c r="D24" i="2"/>
  <c r="G24" i="2" s="1"/>
  <c r="D23" i="2"/>
  <c r="G23" i="2" s="1"/>
  <c r="E59" i="2"/>
  <c r="G58" i="2"/>
  <c r="E54" i="2"/>
  <c r="G53" i="2"/>
  <c r="G52" i="2"/>
  <c r="G51" i="2"/>
  <c r="E36" i="2"/>
  <c r="G28" i="2"/>
  <c r="G27" i="2"/>
  <c r="E17" i="2"/>
  <c r="A3" i="2"/>
  <c r="G55" i="3" l="1"/>
  <c r="G57" i="3" s="1"/>
  <c r="F58" i="3" s="1"/>
  <c r="G32" i="3"/>
  <c r="G55" i="2"/>
  <c r="G57" i="2" s="1"/>
  <c r="F58" i="2" s="1"/>
  <c r="G32" i="2"/>
  <c r="G60" i="3" l="1"/>
  <c r="G34" i="3"/>
  <c r="F35" i="3" s="1"/>
  <c r="G39" i="3"/>
  <c r="G40" i="3" s="1"/>
  <c r="G37" i="3"/>
  <c r="G37" i="2"/>
  <c r="G39" i="2"/>
  <c r="G40" i="2" s="1"/>
  <c r="G60" i="2"/>
  <c r="G34" i="2"/>
  <c r="F35" i="2" s="1"/>
</calcChain>
</file>

<file path=xl/sharedStrings.xml><?xml version="1.0" encoding="utf-8"?>
<sst xmlns="http://schemas.openxmlformats.org/spreadsheetml/2006/main" count="176" uniqueCount="86">
  <si>
    <t>PLAN RZECZOWO-FINANSOWY KOSZTÓW ZADANIA ZLECONEGO</t>
  </si>
  <si>
    <t xml:space="preserve">1. </t>
  </si>
  <si>
    <t>zajęcia sportowe</t>
  </si>
  <si>
    <t>ilość bezpośrednich uczestników:</t>
  </si>
  <si>
    <t xml:space="preserve">max tygodniowa ilość zajęć na grupę: </t>
  </si>
  <si>
    <t xml:space="preserve">max czas trwania pojedynczych zajęć: </t>
  </si>
  <si>
    <t>1,5 h</t>
  </si>
  <si>
    <t>m-c</t>
  </si>
  <si>
    <t>wartość 
zajęć</t>
  </si>
  <si>
    <t>wynajęcie 
obiektów</t>
  </si>
  <si>
    <t>koszty 
dojazdów</t>
  </si>
  <si>
    <t xml:space="preserve">koszt 
miesięczny </t>
  </si>
  <si>
    <t>razem komponent ZAJĘCIA:</t>
  </si>
  <si>
    <t>wolontariat</t>
  </si>
  <si>
    <t>ilość osób:</t>
  </si>
  <si>
    <t>min:</t>
  </si>
  <si>
    <t>(wkład własny Klubu)</t>
  </si>
  <si>
    <t>ilość godzin:</t>
  </si>
  <si>
    <t>ilość godzin łącznie:</t>
  </si>
  <si>
    <t>2.</t>
  </si>
  <si>
    <t>zapotrzebowanie na sprzęt</t>
  </si>
  <si>
    <t>wartość komponentu SPRZĘT:</t>
  </si>
  <si>
    <t>mix pakietów</t>
  </si>
  <si>
    <t>w tym finansowy wkład własny Klubu:</t>
  </si>
  <si>
    <t>3.</t>
  </si>
  <si>
    <t>wydarzenia sportowe (zawody)</t>
  </si>
  <si>
    <t>tak</t>
  </si>
  <si>
    <t>jeżeli "tak", uzupełnij:</t>
  </si>
  <si>
    <t>wynajęcie obiektu:</t>
  </si>
  <si>
    <t>routsetters</t>
  </si>
  <si>
    <t>obsł. techniczna</t>
  </si>
  <si>
    <t>sędziowie</t>
  </si>
  <si>
    <t>opieka medyczna</t>
  </si>
  <si>
    <t>razem komponent WYDARZENIA:</t>
  </si>
  <si>
    <t>(wkład własny)</t>
  </si>
  <si>
    <t xml:space="preserve">Nazwa Klubu: </t>
  </si>
  <si>
    <t xml:space="preserve">Adres: </t>
  </si>
  <si>
    <t xml:space="preserve">NIP: </t>
  </si>
  <si>
    <t xml:space="preserve">Regon: </t>
  </si>
  <si>
    <t xml:space="preserve">Nazwisko i Imię: </t>
  </si>
  <si>
    <t xml:space="preserve">Telefon: </t>
  </si>
  <si>
    <t xml:space="preserve">E-mail: </t>
  </si>
  <si>
    <t>Nazwisko i Imię:</t>
  </si>
  <si>
    <t>Pieczątka klubu</t>
  </si>
  <si>
    <t>Podpisy osób upoważnionych:</t>
  </si>
  <si>
    <t>&lt;wybierz&gt;</t>
  </si>
  <si>
    <t>PZA "W górę - Akademia Młodego Wspinacza" edycja 2026</t>
  </si>
  <si>
    <t>ilość grup (każda pomin 10 os.):</t>
  </si>
  <si>
    <t>zakup: puchary, medale, dyplomy:</t>
  </si>
  <si>
    <t>Adres dostawy sprzętu:</t>
  </si>
  <si>
    <t>Dane Klubu (Wnioskodawcy)</t>
  </si>
  <si>
    <t>Osoba do kontaktu odpowiedzialna za realizację i koordynację programu</t>
  </si>
  <si>
    <t>Osoba do kontaktu odpowiedzialna za przjęcie zamówionego sprzętu</t>
  </si>
  <si>
    <t>Osoby upoważnione do reprezentowania wnioskodawcy</t>
  </si>
  <si>
    <t>ilość godzin 
(h) zajęć</t>
  </si>
  <si>
    <t>wstępny harmonogram prowadzenia zajęć:</t>
  </si>
  <si>
    <t>(dni, zakres godzin)</t>
  </si>
  <si>
    <t>ilość trenerów + ich nazwiska i imiona:</t>
  </si>
  <si>
    <t>miejsce(a) prowadzenia zajęć:</t>
  </si>
  <si>
    <t>(nazwy, miasto)</t>
  </si>
  <si>
    <t>(niezbędne do wniosku do MSiT)</t>
  </si>
  <si>
    <t>planowana ilość zawodników:</t>
  </si>
  <si>
    <t>nazwa zawodów:</t>
  </si>
  <si>
    <t>data zawodów:</t>
  </si>
  <si>
    <t>miasto:</t>
  </si>
  <si>
    <t>Klub Wspinaczkowy ABCD</t>
  </si>
  <si>
    <t>Ścianka ABC miasto A</t>
  </si>
  <si>
    <t>Ścianka DEF miasto B</t>
  </si>
  <si>
    <t>5</t>
  </si>
  <si>
    <t>trener 1, trener 2, trener 3, trener 4</t>
  </si>
  <si>
    <t>trener 5</t>
  </si>
  <si>
    <t>grupa 2 piątki 12:00 - 13:30 i soboty 12:00 - 13:00</t>
  </si>
  <si>
    <t>grupa 1 wtorki 16:00-17:00 i środy 16:00 - 17:30</t>
  </si>
  <si>
    <t>grupa 3 …</t>
  </si>
  <si>
    <t>grupa 4…</t>
  </si>
  <si>
    <t>Boulder kids</t>
  </si>
  <si>
    <t>6/12/2026</t>
  </si>
  <si>
    <t>ABCD</t>
  </si>
  <si>
    <t>60</t>
  </si>
  <si>
    <t>ilość dni:</t>
  </si>
  <si>
    <t>ilość dni łącznie:</t>
  </si>
  <si>
    <t>AAA BBB</t>
  </si>
  <si>
    <t>xxx@gmail.com</t>
  </si>
  <si>
    <t>XXXXX, kod 00-000, ulica ABCD 123</t>
  </si>
  <si>
    <t>CCC DDD</t>
  </si>
  <si>
    <t>EEE FFF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</si>
</sst>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[$-415]General"/>
    <numFmt numFmtId="165" formatCode="_-* #,##0.0_-;\-* #,##0.0_-;_-* &quot;-&quot;??_-;_-@_-"/>
    <numFmt numFmtId="166" formatCode="_-* #,##0\ &quot;zł&quot;_-;\-* #,##0\ &quot;zł&quot;_-;_-* &quot;-&quot;??\ &quot;zł&quot;_-;_-@_-"/>
    <numFmt numFmtId="167" formatCode="0.0%"/>
    <numFmt numFmtId="168" formatCode="0.0000"/>
  </numFmts>
  <fonts count="1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rgb="FF000000"/>
      <name val="Calibri"/>
      <family val="2"/>
    </font>
    <font>
      <b/>
      <sz val="14"/>
      <color theme="0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color theme="1"/>
      <name val="Calibri"/>
      <family val="2"/>
      <charset val="238"/>
    </font>
    <font>
      <i/>
      <sz val="11"/>
      <color rgb="FFFF0000"/>
      <name val="Calibri"/>
      <family val="2"/>
      <charset val="238"/>
    </font>
    <font>
      <b/>
      <sz val="11"/>
      <color rgb="FF000000"/>
      <name val="Calibri"/>
      <family val="2"/>
    </font>
    <font>
      <sz val="11"/>
      <color rgb="FFFF0000"/>
      <name val="Calibri"/>
      <family val="2"/>
      <charset val="238"/>
    </font>
    <font>
      <i/>
      <sz val="8"/>
      <color theme="1"/>
      <name val="Calibri"/>
      <family val="2"/>
      <charset val="238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4" fillId="0" borderId="0" applyBorder="0" applyProtection="0"/>
  </cellStyleXfs>
  <cellXfs count="116">
    <xf numFmtId="0" fontId="0" fillId="0" borderId="0" xfId="0"/>
    <xf numFmtId="164" fontId="6" fillId="2" borderId="0" xfId="5" applyFont="1" applyFill="1" applyBorder="1" applyProtection="1"/>
    <xf numFmtId="0" fontId="7" fillId="0" borderId="0" xfId="0" applyFont="1"/>
    <xf numFmtId="0" fontId="8" fillId="0" borderId="0" xfId="0" applyFont="1"/>
    <xf numFmtId="0" fontId="8" fillId="0" borderId="1" xfId="0" applyFont="1" applyBorder="1"/>
    <xf numFmtId="0" fontId="9" fillId="0" borderId="2" xfId="0" applyFont="1" applyBorder="1"/>
    <xf numFmtId="0" fontId="9" fillId="0" borderId="3" xfId="0" applyFont="1" applyBorder="1"/>
    <xf numFmtId="0" fontId="7" fillId="0" borderId="4" xfId="0" applyFont="1" applyBorder="1"/>
    <xf numFmtId="0" fontId="7" fillId="0" borderId="0" xfId="0" applyFont="1" applyAlignment="1">
      <alignment horizontal="right"/>
    </xf>
    <xf numFmtId="0" fontId="7" fillId="3" borderId="0" xfId="0" applyFont="1" applyFill="1" applyProtection="1">
      <protection locked="0"/>
    </xf>
    <xf numFmtId="0" fontId="7" fillId="0" borderId="7" xfId="0" applyFont="1" applyBorder="1"/>
    <xf numFmtId="0" fontId="9" fillId="0" borderId="8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7" fillId="0" borderId="4" xfId="0" applyFont="1" applyBorder="1" applyAlignment="1">
      <alignment horizontal="center"/>
    </xf>
    <xf numFmtId="165" fontId="7" fillId="3" borderId="0" xfId="1" applyNumberFormat="1" applyFont="1" applyFill="1" applyBorder="1" applyAlignment="1" applyProtection="1">
      <protection locked="0"/>
    </xf>
    <xf numFmtId="166" fontId="7" fillId="0" borderId="0" xfId="2" applyNumberFormat="1" applyFont="1" applyBorder="1" applyAlignment="1" applyProtection="1"/>
    <xf numFmtId="44" fontId="7" fillId="3" borderId="0" xfId="2" applyFont="1" applyFill="1" applyBorder="1" applyAlignment="1" applyProtection="1">
      <protection locked="0"/>
    </xf>
    <xf numFmtId="44" fontId="9" fillId="0" borderId="7" xfId="2" applyFont="1" applyBorder="1" applyAlignment="1" applyProtection="1"/>
    <xf numFmtId="44" fontId="7" fillId="0" borderId="0" xfId="2" applyFont="1" applyAlignment="1" applyProtection="1"/>
    <xf numFmtId="0" fontId="7" fillId="0" borderId="8" xfId="0" applyFont="1" applyBorder="1" applyAlignment="1">
      <alignment horizontal="center"/>
    </xf>
    <xf numFmtId="165" fontId="7" fillId="3" borderId="9" xfId="1" applyNumberFormat="1" applyFont="1" applyFill="1" applyBorder="1" applyAlignment="1" applyProtection="1">
      <protection locked="0"/>
    </xf>
    <xf numFmtId="166" fontId="7" fillId="0" borderId="9" xfId="2" applyNumberFormat="1" applyFont="1" applyBorder="1" applyAlignment="1" applyProtection="1"/>
    <xf numFmtId="44" fontId="7" fillId="3" borderId="9" xfId="2" applyFont="1" applyFill="1" applyBorder="1" applyAlignment="1" applyProtection="1">
      <protection locked="0"/>
    </xf>
    <xf numFmtId="44" fontId="9" fillId="0" borderId="10" xfId="2" applyFont="1" applyBorder="1" applyAlignment="1" applyProtection="1"/>
    <xf numFmtId="44" fontId="9" fillId="0" borderId="0" xfId="2" applyFont="1" applyBorder="1" applyAlignment="1" applyProtection="1">
      <alignment horizontal="right"/>
    </xf>
    <xf numFmtId="0" fontId="10" fillId="0" borderId="0" xfId="0" applyFont="1" applyAlignment="1">
      <alignment horizontal="right"/>
    </xf>
    <xf numFmtId="44" fontId="10" fillId="0" borderId="7" xfId="2" applyFont="1" applyBorder="1" applyAlignment="1" applyProtection="1"/>
    <xf numFmtId="44" fontId="7" fillId="0" borderId="0" xfId="2" applyFont="1" applyBorder="1" applyAlignment="1" applyProtection="1"/>
    <xf numFmtId="0" fontId="7" fillId="0" borderId="11" xfId="0" applyFont="1" applyBorder="1"/>
    <xf numFmtId="0" fontId="7" fillId="0" borderId="12" xfId="0" applyFont="1" applyBorder="1"/>
    <xf numFmtId="167" fontId="11" fillId="0" borderId="13" xfId="3" applyNumberFormat="1" applyFont="1" applyBorder="1" applyAlignment="1" applyProtection="1"/>
    <xf numFmtId="0" fontId="9" fillId="0" borderId="2" xfId="0" applyFont="1" applyBorder="1" applyAlignment="1">
      <alignment horizontal="right"/>
    </xf>
    <xf numFmtId="44" fontId="9" fillId="0" borderId="3" xfId="2" applyFont="1" applyBorder="1" applyAlignment="1" applyProtection="1"/>
    <xf numFmtId="0" fontId="7" fillId="3" borderId="11" xfId="0" applyFont="1" applyFill="1" applyBorder="1" applyProtection="1">
      <protection locked="0"/>
    </xf>
    <xf numFmtId="0" fontId="7" fillId="3" borderId="12" xfId="0" applyFont="1" applyFill="1" applyBorder="1"/>
    <xf numFmtId="0" fontId="11" fillId="0" borderId="12" xfId="0" applyFont="1" applyBorder="1" applyAlignment="1">
      <alignment horizontal="right"/>
    </xf>
    <xf numFmtId="44" fontId="7" fillId="0" borderId="13" xfId="2" applyFont="1" applyBorder="1" applyAlignment="1" applyProtection="1"/>
    <xf numFmtId="0" fontId="7" fillId="3" borderId="4" xfId="0" applyFont="1" applyFill="1" applyBorder="1" applyProtection="1">
      <protection locked="0"/>
    </xf>
    <xf numFmtId="0" fontId="7" fillId="3" borderId="0" xfId="0" applyFont="1" applyFill="1"/>
    <xf numFmtId="0" fontId="12" fillId="0" borderId="4" xfId="0" applyFont="1" applyBorder="1"/>
    <xf numFmtId="44" fontId="7" fillId="3" borderId="7" xfId="2" applyFont="1" applyFill="1" applyBorder="1" applyAlignment="1" applyProtection="1">
      <protection locked="0"/>
    </xf>
    <xf numFmtId="44" fontId="7" fillId="3" borderId="7" xfId="2" applyFont="1" applyFill="1" applyBorder="1" applyAlignment="1" applyProtection="1"/>
    <xf numFmtId="0" fontId="7" fillId="0" borderId="8" xfId="0" applyFont="1" applyBorder="1"/>
    <xf numFmtId="0" fontId="7" fillId="0" borderId="9" xfId="0" applyFont="1" applyBorder="1"/>
    <xf numFmtId="0" fontId="7" fillId="0" borderId="9" xfId="0" applyFont="1" applyBorder="1" applyAlignment="1">
      <alignment horizontal="right"/>
    </xf>
    <xf numFmtId="44" fontId="7" fillId="0" borderId="9" xfId="2" applyFont="1" applyBorder="1" applyAlignment="1" applyProtection="1"/>
    <xf numFmtId="44" fontId="7" fillId="3" borderId="10" xfId="2" applyFont="1" applyFill="1" applyBorder="1" applyAlignment="1" applyProtection="1">
      <protection locked="0"/>
    </xf>
    <xf numFmtId="168" fontId="7" fillId="0" borderId="0" xfId="0" applyNumberFormat="1" applyFont="1"/>
    <xf numFmtId="164" fontId="4" fillId="0" borderId="16" xfId="5" applyBorder="1" applyProtection="1"/>
    <xf numFmtId="0" fontId="7" fillId="0" borderId="17" xfId="0" applyFont="1" applyBorder="1"/>
    <xf numFmtId="164" fontId="4" fillId="0" borderId="16" xfId="5" applyBorder="1" applyAlignment="1" applyProtection="1">
      <alignment wrapText="1"/>
    </xf>
    <xf numFmtId="164" fontId="4" fillId="0" borderId="19" xfId="5" applyBorder="1" applyProtection="1"/>
    <xf numFmtId="0" fontId="7" fillId="0" borderId="20" xfId="0" applyFont="1" applyBorder="1"/>
    <xf numFmtId="164" fontId="4" fillId="0" borderId="0" xfId="5" applyProtection="1"/>
    <xf numFmtId="0" fontId="7" fillId="3" borderId="17" xfId="0" applyFont="1" applyFill="1" applyBorder="1" applyAlignment="1" applyProtection="1">
      <alignment horizontal="left" wrapText="1"/>
      <protection locked="0"/>
    </xf>
    <xf numFmtId="0" fontId="7" fillId="3" borderId="18" xfId="0" applyFont="1" applyFill="1" applyBorder="1" applyAlignment="1" applyProtection="1">
      <alignment horizontal="left" wrapText="1"/>
      <protection locked="0"/>
    </xf>
    <xf numFmtId="49" fontId="7" fillId="3" borderId="7" xfId="0" applyNumberFormat="1" applyFont="1" applyFill="1" applyBorder="1" applyAlignment="1" applyProtection="1">
      <alignment horizontal="left" wrapText="1"/>
      <protection locked="0"/>
    </xf>
    <xf numFmtId="0" fontId="7" fillId="3" borderId="17" xfId="0" applyFont="1" applyFill="1" applyBorder="1" applyAlignment="1" applyProtection="1">
      <alignment horizontal="left" wrapText="1"/>
      <protection locked="0"/>
    </xf>
    <xf numFmtId="0" fontId="7" fillId="3" borderId="18" xfId="0" applyFont="1" applyFill="1" applyBorder="1" applyAlignment="1" applyProtection="1">
      <alignment horizontal="left" wrapText="1"/>
      <protection locked="0"/>
    </xf>
    <xf numFmtId="49" fontId="7" fillId="3" borderId="5" xfId="0" applyNumberFormat="1" applyFont="1" applyFill="1" applyBorder="1" applyAlignment="1" applyProtection="1">
      <alignment horizontal="left" wrapText="1"/>
      <protection locked="0"/>
    </xf>
    <xf numFmtId="49" fontId="7" fillId="3" borderId="6" xfId="0" applyNumberFormat="1" applyFont="1" applyFill="1" applyBorder="1" applyAlignment="1" applyProtection="1">
      <alignment horizontal="left" wrapText="1"/>
      <protection locked="0"/>
    </xf>
    <xf numFmtId="49" fontId="7" fillId="3" borderId="0" xfId="0" applyNumberFormat="1" applyFont="1" applyFill="1" applyAlignment="1" applyProtection="1">
      <alignment horizontal="left" wrapText="1"/>
      <protection locked="0"/>
    </xf>
    <xf numFmtId="49" fontId="7" fillId="3" borderId="7" xfId="0" applyNumberFormat="1" applyFont="1" applyFill="1" applyBorder="1" applyAlignment="1" applyProtection="1">
      <alignment horizontal="left" wrapText="1"/>
      <protection locked="0"/>
    </xf>
    <xf numFmtId="0" fontId="7" fillId="3" borderId="20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right"/>
    </xf>
    <xf numFmtId="49" fontId="7" fillId="3" borderId="0" xfId="0" applyNumberFormat="1" applyFont="1" applyFill="1" applyBorder="1" applyAlignment="1" applyProtection="1">
      <alignment horizontal="left" wrapText="1"/>
      <protection locked="0"/>
    </xf>
    <xf numFmtId="0" fontId="1" fillId="0" borderId="4" xfId="0" applyFont="1" applyBorder="1"/>
    <xf numFmtId="0" fontId="8" fillId="0" borderId="22" xfId="0" applyFont="1" applyBorder="1"/>
    <xf numFmtId="0" fontId="9" fillId="0" borderId="23" xfId="0" applyFont="1" applyBorder="1"/>
    <xf numFmtId="0" fontId="9" fillId="0" borderId="24" xfId="0" applyFont="1" applyBorder="1"/>
    <xf numFmtId="164" fontId="4" fillId="0" borderId="1" xfId="5" applyBorder="1" applyProtection="1"/>
    <xf numFmtId="0" fontId="7" fillId="0" borderId="2" xfId="0" applyFont="1" applyBorder="1"/>
    <xf numFmtId="0" fontId="7" fillId="3" borderId="2" xfId="0" applyFont="1" applyFill="1" applyBorder="1" applyAlignment="1" applyProtection="1">
      <alignment horizontal="left" wrapText="1"/>
      <protection locked="0"/>
    </xf>
    <xf numFmtId="0" fontId="7" fillId="3" borderId="3" xfId="0" applyFont="1" applyFill="1" applyBorder="1" applyAlignment="1" applyProtection="1">
      <alignment horizontal="left" wrapText="1"/>
      <protection locked="0"/>
    </xf>
    <xf numFmtId="0" fontId="1" fillId="3" borderId="20" xfId="0" applyFont="1" applyFill="1" applyBorder="1" applyAlignment="1" applyProtection="1">
      <protection locked="0"/>
    </xf>
    <xf numFmtId="0" fontId="1" fillId="0" borderId="20" xfId="0" applyFont="1" applyFill="1" applyBorder="1" applyAlignment="1" applyProtection="1">
      <protection locked="0"/>
    </xf>
    <xf numFmtId="0" fontId="7" fillId="3" borderId="20" xfId="0" applyFont="1" applyFill="1" applyBorder="1" applyAlignment="1" applyProtection="1">
      <protection locked="0"/>
    </xf>
    <xf numFmtId="0" fontId="7" fillId="3" borderId="21" xfId="0" applyFont="1" applyFill="1" applyBorder="1" applyAlignment="1" applyProtection="1">
      <protection locked="0"/>
    </xf>
    <xf numFmtId="164" fontId="13" fillId="0" borderId="1" xfId="5" applyFont="1" applyBorder="1" applyAlignment="1" applyProtection="1">
      <alignment horizontal="left"/>
    </xf>
    <xf numFmtId="0" fontId="7" fillId="0" borderId="14" xfId="0" applyFont="1" applyBorder="1"/>
    <xf numFmtId="164" fontId="13" fillId="0" borderId="14" xfId="5" applyFont="1" applyBorder="1" applyAlignment="1" applyProtection="1">
      <alignment horizontal="center"/>
    </xf>
    <xf numFmtId="164" fontId="13" fillId="0" borderId="15" xfId="5" applyFont="1" applyBorder="1" applyAlignment="1" applyProtection="1">
      <alignment horizontal="center"/>
    </xf>
    <xf numFmtId="0" fontId="3" fillId="3" borderId="20" xfId="4" applyFill="1" applyBorder="1" applyAlignment="1" applyProtection="1">
      <alignment horizontal="left" wrapText="1"/>
      <protection locked="0"/>
    </xf>
    <xf numFmtId="164" fontId="5" fillId="2" borderId="25" xfId="5" applyFont="1" applyFill="1" applyBorder="1" applyProtection="1"/>
    <xf numFmtId="164" fontId="6" fillId="2" borderId="14" xfId="5" applyFont="1" applyFill="1" applyBorder="1" applyProtection="1"/>
    <xf numFmtId="164" fontId="6" fillId="2" borderId="15" xfId="5" applyFont="1" applyFill="1" applyBorder="1" applyProtection="1"/>
    <xf numFmtId="164" fontId="5" fillId="2" borderId="4" xfId="5" applyFont="1" applyFill="1" applyBorder="1" applyProtection="1"/>
    <xf numFmtId="164" fontId="6" fillId="2" borderId="7" xfId="5" applyFont="1" applyFill="1" applyBorder="1" applyProtection="1"/>
    <xf numFmtId="164" fontId="5" fillId="2" borderId="11" xfId="5" applyFont="1" applyFill="1" applyBorder="1" applyProtection="1"/>
    <xf numFmtId="164" fontId="6" fillId="2" borderId="12" xfId="5" applyFont="1" applyFill="1" applyBorder="1" applyProtection="1"/>
    <xf numFmtId="164" fontId="6" fillId="2" borderId="13" xfId="5" applyFont="1" applyFill="1" applyBorder="1" applyProtection="1"/>
    <xf numFmtId="49" fontId="7" fillId="3" borderId="0" xfId="0" applyNumberFormat="1" applyFont="1" applyFill="1" applyAlignment="1" applyProtection="1">
      <alignment wrapText="1"/>
      <protection locked="0"/>
    </xf>
    <xf numFmtId="49" fontId="7" fillId="3" borderId="7" xfId="0" applyNumberFormat="1" applyFont="1" applyFill="1" applyBorder="1" applyAlignment="1" applyProtection="1">
      <alignment wrapText="1"/>
      <protection locked="0"/>
    </xf>
    <xf numFmtId="0" fontId="15" fillId="0" borderId="0" xfId="0" applyFont="1" applyAlignment="1">
      <alignment horizontal="right" vertical="top"/>
    </xf>
    <xf numFmtId="44" fontId="7" fillId="0" borderId="0" xfId="0" applyNumberFormat="1" applyFont="1"/>
    <xf numFmtId="49" fontId="1" fillId="3" borderId="0" xfId="0" applyNumberFormat="1" applyFont="1" applyFill="1" applyBorder="1" applyAlignment="1" applyProtection="1">
      <alignment horizontal="left" wrapText="1"/>
      <protection locked="0"/>
    </xf>
    <xf numFmtId="49" fontId="1" fillId="0" borderId="0" xfId="0" applyNumberFormat="1" applyFont="1" applyFill="1" applyBorder="1" applyAlignment="1" applyProtection="1">
      <alignment horizontal="left" wrapText="1"/>
      <protection locked="0"/>
    </xf>
    <xf numFmtId="49" fontId="1" fillId="3" borderId="7" xfId="0" applyNumberFormat="1" applyFont="1" applyFill="1" applyBorder="1" applyAlignment="1" applyProtection="1">
      <alignment horizontal="left" wrapText="1"/>
      <protection locked="0"/>
    </xf>
    <xf numFmtId="0" fontId="12" fillId="0" borderId="8" xfId="0" applyFont="1" applyBorder="1"/>
    <xf numFmtId="0" fontId="1" fillId="0" borderId="9" xfId="0" applyFont="1" applyBorder="1"/>
    <xf numFmtId="0" fontId="7" fillId="0" borderId="10" xfId="0" applyFont="1" applyBorder="1"/>
    <xf numFmtId="164" fontId="16" fillId="3" borderId="12" xfId="5" applyFont="1" applyFill="1" applyBorder="1" applyProtection="1"/>
    <xf numFmtId="49" fontId="1" fillId="3" borderId="5" xfId="0" applyNumberFormat="1" applyFont="1" applyFill="1" applyBorder="1" applyAlignment="1" applyProtection="1">
      <alignment horizontal="left" wrapText="1"/>
      <protection locked="0"/>
    </xf>
    <xf numFmtId="49" fontId="1" fillId="3" borderId="0" xfId="0" applyNumberFormat="1" applyFont="1" applyFill="1" applyBorder="1" applyAlignment="1" applyProtection="1">
      <alignment horizontal="left"/>
      <protection locked="0"/>
    </xf>
    <xf numFmtId="49" fontId="1" fillId="3" borderId="7" xfId="0" applyNumberFormat="1" applyFont="1" applyFill="1" applyBorder="1" applyAlignment="1" applyProtection="1">
      <alignment horizontal="left"/>
      <protection locked="0"/>
    </xf>
    <xf numFmtId="49" fontId="1" fillId="3" borderId="0" xfId="0" applyNumberFormat="1" applyFont="1" applyFill="1" applyBorder="1" applyAlignment="1" applyProtection="1">
      <alignment horizontal="left" wrapText="1"/>
      <protection locked="0"/>
    </xf>
    <xf numFmtId="49" fontId="1" fillId="3" borderId="7" xfId="0" applyNumberFormat="1" applyFont="1" applyFill="1" applyBorder="1" applyAlignment="1" applyProtection="1">
      <alignment horizontal="left" wrapText="1"/>
      <protection locked="0"/>
    </xf>
    <xf numFmtId="49" fontId="7" fillId="3" borderId="0" xfId="0" applyNumberFormat="1" applyFont="1" applyFill="1" applyBorder="1" applyAlignment="1" applyProtection="1">
      <alignment horizontal="left" wrapText="1"/>
      <protection locked="0"/>
    </xf>
    <xf numFmtId="49" fontId="1" fillId="3" borderId="0" xfId="0" applyNumberFormat="1" applyFont="1" applyFill="1" applyAlignment="1" applyProtection="1">
      <alignment horizontal="left" wrapText="1"/>
      <protection locked="0"/>
    </xf>
    <xf numFmtId="0" fontId="1" fillId="3" borderId="0" xfId="0" applyFont="1" applyFill="1" applyProtection="1">
      <protection locked="0"/>
    </xf>
    <xf numFmtId="44" fontId="14" fillId="0" borderId="0" xfId="2" applyFont="1" applyBorder="1" applyAlignment="1" applyProtection="1"/>
    <xf numFmtId="0" fontId="1" fillId="3" borderId="2" xfId="0" applyFont="1" applyFill="1" applyBorder="1" applyAlignment="1" applyProtection="1">
      <alignment horizontal="left" wrapText="1"/>
      <protection locked="0"/>
    </xf>
    <xf numFmtId="0" fontId="1" fillId="3" borderId="17" xfId="0" applyFont="1" applyFill="1" applyBorder="1" applyAlignment="1" applyProtection="1">
      <alignment horizontal="left" wrapText="1"/>
      <protection locked="0"/>
    </xf>
    <xf numFmtId="0" fontId="1" fillId="3" borderId="20" xfId="0" applyFont="1" applyFill="1" applyBorder="1" applyAlignment="1" applyProtection="1">
      <alignment horizontal="left" wrapText="1"/>
      <protection locked="0"/>
    </xf>
  </cellXfs>
  <cellStyles count="6">
    <cellStyle name="Dziesiętny" xfId="1" builtinId="3"/>
    <cellStyle name="Excel Built-in Normal" xfId="5" xr:uid="{9D2DD001-9386-43A6-8381-4DF6E82C3AE5}"/>
    <cellStyle name="Hiperłącze" xfId="4" builtinId="8"/>
    <cellStyle name="Normalny" xfId="0" builtinId="0"/>
    <cellStyle name="Procentowy" xfId="3" builtinId="5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7173E-85F8-4F9A-9445-9002ECF80365}">
  <sheetPr>
    <tabColor rgb="FF92D050"/>
  </sheetPr>
  <dimension ref="A1:R83"/>
  <sheetViews>
    <sheetView showGridLines="0" tabSelected="1" zoomScaleNormal="100" zoomScaleSheetLayoutView="90" workbookViewId="0"/>
  </sheetViews>
  <sheetFormatPr defaultColWidth="9" defaultRowHeight="15" x14ac:dyDescent="0.25"/>
  <cols>
    <col min="1" max="1" width="3.7109375" style="2" customWidth="1"/>
    <col min="2" max="2" width="7.85546875" style="2" customWidth="1"/>
    <col min="3" max="3" width="13.5703125" style="2" customWidth="1"/>
    <col min="4" max="4" width="19" style="2" customWidth="1"/>
    <col min="5" max="5" width="15.140625" style="2" customWidth="1"/>
    <col min="6" max="6" width="12.42578125" style="2" customWidth="1"/>
    <col min="7" max="7" width="15.140625" style="2" customWidth="1"/>
    <col min="8" max="8" width="13.42578125" style="2" customWidth="1"/>
    <col min="9" max="17" width="12.42578125" style="2" customWidth="1"/>
    <col min="18" max="16384" width="9" style="2"/>
  </cols>
  <sheetData>
    <row r="1" spans="1:7" ht="18.75" x14ac:dyDescent="0.3">
      <c r="A1" s="85" t="s">
        <v>0</v>
      </c>
      <c r="B1" s="86"/>
      <c r="C1" s="86"/>
      <c r="D1" s="86"/>
      <c r="E1" s="86"/>
      <c r="F1" s="86"/>
      <c r="G1" s="87"/>
    </row>
    <row r="2" spans="1:7" ht="18.75" x14ac:dyDescent="0.3">
      <c r="A2" s="88" t="s">
        <v>46</v>
      </c>
      <c r="B2" s="1"/>
      <c r="C2" s="1"/>
      <c r="D2" s="1"/>
      <c r="E2" s="1"/>
      <c r="F2" s="1"/>
      <c r="G2" s="89"/>
    </row>
    <row r="3" spans="1:7" ht="19.5" thickBot="1" x14ac:dyDescent="0.35">
      <c r="A3" s="90" t="str">
        <f>"Wnioskodawca:   "&amp;D63</f>
        <v xml:space="preserve">Wnioskodawca:   </v>
      </c>
      <c r="B3" s="91"/>
      <c r="C3" s="91"/>
      <c r="D3" s="103"/>
      <c r="E3" s="103"/>
      <c r="F3" s="103"/>
      <c r="G3" s="92"/>
    </row>
    <row r="4" spans="1:7" ht="15.75" thickBot="1" x14ac:dyDescent="0.3"/>
    <row r="5" spans="1:7" ht="18.75" x14ac:dyDescent="0.3">
      <c r="A5" s="3" t="s">
        <v>1</v>
      </c>
      <c r="B5" s="4" t="s">
        <v>2</v>
      </c>
      <c r="C5" s="5"/>
      <c r="D5" s="5"/>
      <c r="E5" s="5"/>
      <c r="F5" s="5"/>
      <c r="G5" s="6"/>
    </row>
    <row r="6" spans="1:7" x14ac:dyDescent="0.25">
      <c r="B6" s="7"/>
      <c r="D6" s="66" t="s">
        <v>58</v>
      </c>
      <c r="E6" s="104"/>
      <c r="F6" s="60"/>
      <c r="G6" s="61"/>
    </row>
    <row r="7" spans="1:7" x14ac:dyDescent="0.25">
      <c r="B7" s="7"/>
      <c r="D7" s="95" t="s">
        <v>59</v>
      </c>
      <c r="E7" s="105"/>
      <c r="F7" s="105"/>
      <c r="G7" s="106"/>
    </row>
    <row r="8" spans="1:7" x14ac:dyDescent="0.25">
      <c r="B8" s="7"/>
      <c r="D8" s="66" t="s">
        <v>57</v>
      </c>
      <c r="E8" s="107"/>
      <c r="F8" s="107"/>
      <c r="G8" s="108"/>
    </row>
    <row r="9" spans="1:7" x14ac:dyDescent="0.25">
      <c r="B9" s="7"/>
      <c r="D9" s="95" t="s">
        <v>60</v>
      </c>
      <c r="E9" s="107"/>
      <c r="F9" s="107"/>
      <c r="G9" s="108"/>
    </row>
    <row r="10" spans="1:7" x14ac:dyDescent="0.25">
      <c r="B10" s="7"/>
      <c r="D10" s="66"/>
      <c r="E10" s="107"/>
      <c r="F10" s="109"/>
      <c r="G10" s="63"/>
    </row>
    <row r="11" spans="1:7" x14ac:dyDescent="0.25">
      <c r="B11" s="7"/>
      <c r="D11" s="8"/>
      <c r="E11" s="110"/>
      <c r="F11" s="62"/>
      <c r="G11" s="63"/>
    </row>
    <row r="12" spans="1:7" x14ac:dyDescent="0.25">
      <c r="B12" s="7"/>
      <c r="D12" s="66" t="s">
        <v>55</v>
      </c>
      <c r="E12" s="111"/>
      <c r="F12" s="93"/>
      <c r="G12" s="94"/>
    </row>
    <row r="13" spans="1:7" x14ac:dyDescent="0.25">
      <c r="B13" s="7"/>
      <c r="D13" s="95" t="s">
        <v>56</v>
      </c>
      <c r="E13" s="111"/>
      <c r="F13" s="93"/>
      <c r="G13" s="94"/>
    </row>
    <row r="14" spans="1:7" x14ac:dyDescent="0.25">
      <c r="B14" s="7"/>
      <c r="D14" s="8"/>
      <c r="E14" s="111"/>
      <c r="F14" s="93"/>
      <c r="G14" s="94"/>
    </row>
    <row r="15" spans="1:7" x14ac:dyDescent="0.25">
      <c r="B15" s="7"/>
      <c r="D15" s="8"/>
      <c r="E15" s="111"/>
      <c r="F15" s="93"/>
      <c r="G15" s="94"/>
    </row>
    <row r="16" spans="1:7" x14ac:dyDescent="0.25">
      <c r="B16" s="7"/>
      <c r="D16" s="66" t="s">
        <v>47</v>
      </c>
      <c r="E16" s="9"/>
      <c r="G16" s="10"/>
    </row>
    <row r="17" spans="2:18" x14ac:dyDescent="0.25">
      <c r="B17" s="7"/>
      <c r="D17" s="8" t="s">
        <v>3</v>
      </c>
      <c r="E17" s="2">
        <f>E16*10</f>
        <v>0</v>
      </c>
      <c r="G17" s="10"/>
    </row>
    <row r="18" spans="2:18" x14ac:dyDescent="0.25">
      <c r="B18" s="7"/>
      <c r="D18" s="8" t="s">
        <v>4</v>
      </c>
      <c r="E18" s="2">
        <v>3</v>
      </c>
      <c r="G18" s="10"/>
    </row>
    <row r="19" spans="2:18" x14ac:dyDescent="0.25">
      <c r="B19" s="7"/>
      <c r="D19" s="8" t="s">
        <v>5</v>
      </c>
      <c r="E19" s="8" t="s">
        <v>6</v>
      </c>
      <c r="G19" s="10"/>
    </row>
    <row r="20" spans="2:18" x14ac:dyDescent="0.25">
      <c r="B20" s="7"/>
      <c r="G20" s="10"/>
    </row>
    <row r="21" spans="2:18" x14ac:dyDescent="0.25">
      <c r="B21" s="7"/>
      <c r="G21" s="10"/>
    </row>
    <row r="22" spans="2:18" ht="30" x14ac:dyDescent="0.25">
      <c r="B22" s="11" t="s">
        <v>7</v>
      </c>
      <c r="C22" s="12" t="s">
        <v>54</v>
      </c>
      <c r="D22" s="12" t="s">
        <v>8</v>
      </c>
      <c r="E22" s="12" t="s">
        <v>9</v>
      </c>
      <c r="F22" s="12" t="s">
        <v>10</v>
      </c>
      <c r="G22" s="13" t="s">
        <v>11</v>
      </c>
    </row>
    <row r="23" spans="2:18" x14ac:dyDescent="0.25">
      <c r="B23" s="14">
        <v>4</v>
      </c>
      <c r="C23" s="15"/>
      <c r="D23" s="16">
        <f>C23*80</f>
        <v>0</v>
      </c>
      <c r="E23" s="17"/>
      <c r="F23" s="17"/>
      <c r="G23" s="18">
        <f t="shared" ref="G23:G31" si="0">SUM(D23:F23)</f>
        <v>0</v>
      </c>
      <c r="I23" s="19"/>
    </row>
    <row r="24" spans="2:18" x14ac:dyDescent="0.25">
      <c r="B24" s="14">
        <v>5</v>
      </c>
      <c r="C24" s="15"/>
      <c r="D24" s="16">
        <f>C24*80</f>
        <v>0</v>
      </c>
      <c r="E24" s="17"/>
      <c r="F24" s="17"/>
      <c r="G24" s="18">
        <f t="shared" si="0"/>
        <v>0</v>
      </c>
      <c r="I24" s="19"/>
    </row>
    <row r="25" spans="2:18" x14ac:dyDescent="0.25">
      <c r="B25" s="14">
        <v>6</v>
      </c>
      <c r="C25" s="15"/>
      <c r="D25" s="16">
        <f t="shared" ref="D25:D30" si="1">C25*80</f>
        <v>0</v>
      </c>
      <c r="E25" s="17"/>
      <c r="F25" s="17"/>
      <c r="G25" s="18">
        <f t="shared" si="0"/>
        <v>0</v>
      </c>
      <c r="H25" s="19"/>
      <c r="I25" s="19"/>
      <c r="J25" s="19"/>
      <c r="R25" s="19"/>
    </row>
    <row r="26" spans="2:18" x14ac:dyDescent="0.25">
      <c r="B26" s="14">
        <v>7</v>
      </c>
      <c r="C26" s="15"/>
      <c r="D26" s="16">
        <f t="shared" si="1"/>
        <v>0</v>
      </c>
      <c r="E26" s="17"/>
      <c r="F26" s="17"/>
      <c r="G26" s="18">
        <f t="shared" si="0"/>
        <v>0</v>
      </c>
      <c r="H26" s="19"/>
      <c r="I26" s="19"/>
      <c r="J26" s="19"/>
      <c r="R26" s="19"/>
    </row>
    <row r="27" spans="2:18" x14ac:dyDescent="0.25">
      <c r="B27" s="14">
        <v>8</v>
      </c>
      <c r="C27" s="15"/>
      <c r="D27" s="16">
        <f t="shared" si="1"/>
        <v>0</v>
      </c>
      <c r="E27" s="17"/>
      <c r="F27" s="17"/>
      <c r="G27" s="18">
        <f t="shared" si="0"/>
        <v>0</v>
      </c>
      <c r="H27" s="19"/>
      <c r="I27" s="19"/>
      <c r="J27" s="19"/>
      <c r="R27" s="19"/>
    </row>
    <row r="28" spans="2:18" x14ac:dyDescent="0.25">
      <c r="B28" s="14">
        <v>9</v>
      </c>
      <c r="C28" s="15"/>
      <c r="D28" s="16">
        <f t="shared" si="1"/>
        <v>0</v>
      </c>
      <c r="E28" s="17"/>
      <c r="F28" s="17"/>
      <c r="G28" s="18">
        <f t="shared" si="0"/>
        <v>0</v>
      </c>
      <c r="H28" s="19"/>
      <c r="I28" s="19"/>
      <c r="J28" s="19"/>
    </row>
    <row r="29" spans="2:18" x14ac:dyDescent="0.25">
      <c r="B29" s="14">
        <v>10</v>
      </c>
      <c r="C29" s="15"/>
      <c r="D29" s="16">
        <f t="shared" si="1"/>
        <v>0</v>
      </c>
      <c r="E29" s="17"/>
      <c r="F29" s="17"/>
      <c r="G29" s="18">
        <f t="shared" si="0"/>
        <v>0</v>
      </c>
      <c r="H29" s="19"/>
      <c r="I29" s="19"/>
      <c r="J29" s="19"/>
      <c r="R29" s="19"/>
    </row>
    <row r="30" spans="2:18" x14ac:dyDescent="0.25">
      <c r="B30" s="14">
        <v>11</v>
      </c>
      <c r="C30" s="15"/>
      <c r="D30" s="16">
        <f t="shared" si="1"/>
        <v>0</v>
      </c>
      <c r="E30" s="17"/>
      <c r="F30" s="17"/>
      <c r="G30" s="18">
        <f t="shared" si="0"/>
        <v>0</v>
      </c>
      <c r="H30" s="19"/>
      <c r="I30" s="19"/>
      <c r="J30" s="19"/>
      <c r="R30" s="19"/>
    </row>
    <row r="31" spans="2:18" x14ac:dyDescent="0.25">
      <c r="B31" s="20">
        <v>12</v>
      </c>
      <c r="C31" s="21"/>
      <c r="D31" s="22">
        <f>C31*80</f>
        <v>0</v>
      </c>
      <c r="E31" s="23"/>
      <c r="F31" s="23"/>
      <c r="G31" s="24">
        <f t="shared" si="0"/>
        <v>0</v>
      </c>
      <c r="H31" s="19"/>
      <c r="I31" s="19"/>
      <c r="J31" s="19"/>
      <c r="R31" s="19"/>
    </row>
    <row r="32" spans="2:18" x14ac:dyDescent="0.25">
      <c r="B32" s="7"/>
      <c r="F32" s="25" t="s">
        <v>12</v>
      </c>
      <c r="G32" s="18">
        <f>SUM(G23:G31)</f>
        <v>0</v>
      </c>
    </row>
    <row r="33" spans="1:9" x14ac:dyDescent="0.25">
      <c r="B33" s="7"/>
      <c r="G33" s="10"/>
    </row>
    <row r="34" spans="1:9" x14ac:dyDescent="0.25">
      <c r="B34" s="7" t="s">
        <v>13</v>
      </c>
      <c r="D34" s="8" t="s">
        <v>14</v>
      </c>
      <c r="E34" s="9"/>
      <c r="F34" s="26" t="s">
        <v>15</v>
      </c>
      <c r="G34" s="27">
        <f>ROUNDUP(G32/0.95-G32,-1)</f>
        <v>0</v>
      </c>
    </row>
    <row r="35" spans="1:9" x14ac:dyDescent="0.25">
      <c r="B35" s="7" t="s">
        <v>16</v>
      </c>
      <c r="D35" s="66" t="s">
        <v>17</v>
      </c>
      <c r="E35" s="9"/>
      <c r="F35" s="112" t="str">
        <f>IF(G35&lt;G34,"&lt;&lt;&lt;-zwiększ","")</f>
        <v/>
      </c>
      <c r="G35" s="18">
        <f>E34*E35*300</f>
        <v>0</v>
      </c>
    </row>
    <row r="36" spans="1:9" x14ac:dyDescent="0.25">
      <c r="B36" s="7"/>
      <c r="D36" s="8" t="s">
        <v>18</v>
      </c>
      <c r="E36" s="2">
        <f>E34*E35</f>
        <v>0</v>
      </c>
      <c r="F36" s="28"/>
      <c r="G36" s="18"/>
    </row>
    <row r="37" spans="1:9" ht="15.75" thickBot="1" x14ac:dyDescent="0.3">
      <c r="B37" s="29"/>
      <c r="C37" s="30"/>
      <c r="D37" s="30"/>
      <c r="E37" s="30"/>
      <c r="F37" s="30"/>
      <c r="G37" s="31" t="e">
        <f>G35/(G35+G32)</f>
        <v>#DIV/0!</v>
      </c>
    </row>
    <row r="38" spans="1:9" ht="15.75" thickBot="1" x14ac:dyDescent="0.3"/>
    <row r="39" spans="1:9" ht="18.75" x14ac:dyDescent="0.3">
      <c r="A39" s="3" t="s">
        <v>19</v>
      </c>
      <c r="B39" s="4" t="s">
        <v>20</v>
      </c>
      <c r="C39" s="5"/>
      <c r="D39" s="5"/>
      <c r="E39" s="5"/>
      <c r="F39" s="32" t="s">
        <v>21</v>
      </c>
      <c r="G39" s="33">
        <f>IF(B40&lt;&gt;"nie potrzebujemy sprzętu",ROUNDDOWN(G32/0.7-G32,-2),0)</f>
        <v>0</v>
      </c>
    </row>
    <row r="40" spans="1:9" ht="15.75" thickBot="1" x14ac:dyDescent="0.3">
      <c r="B40" s="34" t="s">
        <v>22</v>
      </c>
      <c r="C40" s="35"/>
      <c r="D40" s="35"/>
      <c r="E40" s="30"/>
      <c r="F40" s="36" t="s">
        <v>23</v>
      </c>
      <c r="G40" s="37">
        <f>ROUNDUP(G39/0.95-G39,-1)</f>
        <v>0</v>
      </c>
      <c r="I40" s="96"/>
    </row>
    <row r="41" spans="1:9" ht="15.75" thickBot="1" x14ac:dyDescent="0.3"/>
    <row r="42" spans="1:9" ht="18.75" x14ac:dyDescent="0.3">
      <c r="A42" s="3" t="s">
        <v>24</v>
      </c>
      <c r="B42" s="4" t="s">
        <v>25</v>
      </c>
      <c r="C42" s="5"/>
      <c r="D42" s="5"/>
      <c r="E42" s="5"/>
      <c r="F42" s="5"/>
      <c r="G42" s="6"/>
    </row>
    <row r="43" spans="1:9" x14ac:dyDescent="0.25">
      <c r="B43" s="38" t="s">
        <v>45</v>
      </c>
      <c r="C43" s="39"/>
      <c r="D43" s="39"/>
      <c r="G43" s="10"/>
    </row>
    <row r="44" spans="1:9" x14ac:dyDescent="0.25">
      <c r="B44" s="40" t="s">
        <v>27</v>
      </c>
      <c r="G44" s="10"/>
    </row>
    <row r="45" spans="1:9" x14ac:dyDescent="0.25">
      <c r="B45" s="7"/>
      <c r="D45" s="66" t="s">
        <v>62</v>
      </c>
      <c r="E45" s="67"/>
      <c r="F45" s="67"/>
      <c r="G45" s="57"/>
    </row>
    <row r="46" spans="1:9" x14ac:dyDescent="0.25">
      <c r="B46" s="7"/>
      <c r="D46" s="66" t="s">
        <v>63</v>
      </c>
      <c r="E46" s="67"/>
      <c r="F46" s="98" t="s">
        <v>64</v>
      </c>
      <c r="G46" s="99"/>
    </row>
    <row r="47" spans="1:9" x14ac:dyDescent="0.25">
      <c r="B47" s="40"/>
      <c r="D47" s="66" t="s">
        <v>61</v>
      </c>
      <c r="E47" s="67"/>
      <c r="G47" s="10"/>
    </row>
    <row r="48" spans="1:9" x14ac:dyDescent="0.25">
      <c r="B48" s="100"/>
      <c r="C48" s="44"/>
      <c r="D48" s="101"/>
      <c r="E48" s="44"/>
      <c r="F48" s="44"/>
      <c r="G48" s="102"/>
    </row>
    <row r="49" spans="1:8" x14ac:dyDescent="0.25">
      <c r="B49" s="68" t="s">
        <v>48</v>
      </c>
      <c r="F49" s="28"/>
      <c r="G49" s="41"/>
    </row>
    <row r="50" spans="1:8" x14ac:dyDescent="0.25">
      <c r="B50" s="7" t="s">
        <v>28</v>
      </c>
      <c r="F50" s="28"/>
      <c r="G50" s="41"/>
    </row>
    <row r="51" spans="1:8" x14ac:dyDescent="0.25">
      <c r="B51" s="7" t="s">
        <v>29</v>
      </c>
      <c r="D51" s="8" t="s">
        <v>14</v>
      </c>
      <c r="E51" s="9"/>
      <c r="F51" s="28">
        <v>500</v>
      </c>
      <c r="G51" s="42">
        <f>F51*E51</f>
        <v>0</v>
      </c>
    </row>
    <row r="52" spans="1:8" x14ac:dyDescent="0.25">
      <c r="B52" s="7" t="s">
        <v>30</v>
      </c>
      <c r="D52" s="8" t="s">
        <v>14</v>
      </c>
      <c r="E52" s="9"/>
      <c r="F52" s="28">
        <v>300</v>
      </c>
      <c r="G52" s="42">
        <f>F52*E52</f>
        <v>0</v>
      </c>
    </row>
    <row r="53" spans="1:8" x14ac:dyDescent="0.25">
      <c r="B53" s="7" t="s">
        <v>31</v>
      </c>
      <c r="D53" s="8" t="s">
        <v>14</v>
      </c>
      <c r="E53" s="9"/>
      <c r="F53" s="28">
        <v>300</v>
      </c>
      <c r="G53" s="42">
        <f>F53*E53</f>
        <v>0</v>
      </c>
    </row>
    <row r="54" spans="1:8" x14ac:dyDescent="0.25">
      <c r="B54" s="43" t="s">
        <v>32</v>
      </c>
      <c r="C54" s="44"/>
      <c r="D54" s="45" t="s">
        <v>14</v>
      </c>
      <c r="E54" s="44" t="str">
        <f>IF(G54&gt;0,1,"")</f>
        <v/>
      </c>
      <c r="F54" s="46"/>
      <c r="G54" s="47"/>
    </row>
    <row r="55" spans="1:8" x14ac:dyDescent="0.25">
      <c r="B55" s="7"/>
      <c r="D55" s="8"/>
      <c r="F55" s="25" t="s">
        <v>33</v>
      </c>
      <c r="G55" s="18">
        <f>SUM(G49:G54)</f>
        <v>0</v>
      </c>
    </row>
    <row r="56" spans="1:8" x14ac:dyDescent="0.25">
      <c r="B56" s="7"/>
      <c r="D56" s="8"/>
      <c r="G56" s="10"/>
    </row>
    <row r="57" spans="1:8" x14ac:dyDescent="0.25">
      <c r="B57" s="7" t="s">
        <v>13</v>
      </c>
      <c r="D57" s="8" t="s">
        <v>14</v>
      </c>
      <c r="E57" s="9"/>
      <c r="F57" s="26" t="s">
        <v>15</v>
      </c>
      <c r="G57" s="27">
        <f>ROUNDUP(G55/0.95-G55,-1)</f>
        <v>0</v>
      </c>
      <c r="H57" s="48"/>
    </row>
    <row r="58" spans="1:8" x14ac:dyDescent="0.25">
      <c r="B58" s="7" t="s">
        <v>34</v>
      </c>
      <c r="D58" s="66" t="s">
        <v>79</v>
      </c>
      <c r="E58" s="9"/>
      <c r="F58" s="28" t="str">
        <f>IF(G58&lt;G57,"&lt;&lt;&lt;-zwiększ","")</f>
        <v/>
      </c>
      <c r="G58" s="18">
        <f>E57*E58*60</f>
        <v>0</v>
      </c>
    </row>
    <row r="59" spans="1:8" x14ac:dyDescent="0.25">
      <c r="B59" s="7"/>
      <c r="D59" s="66" t="s">
        <v>80</v>
      </c>
      <c r="E59" s="2">
        <f>E57*E58</f>
        <v>0</v>
      </c>
      <c r="F59" s="28"/>
      <c r="G59" s="18"/>
    </row>
    <row r="60" spans="1:8" ht="15.75" thickBot="1" x14ac:dyDescent="0.3">
      <c r="B60" s="29"/>
      <c r="C60" s="30"/>
      <c r="D60" s="30"/>
      <c r="E60" s="30"/>
      <c r="F60" s="30"/>
      <c r="G60" s="31" t="e">
        <f>G58/(G58+G55)</f>
        <v>#DIV/0!</v>
      </c>
    </row>
    <row r="61" spans="1:8" ht="15.75" thickBot="1" x14ac:dyDescent="0.3"/>
    <row r="62" spans="1:8" ht="19.5" thickBot="1" x14ac:dyDescent="0.35">
      <c r="A62" s="3" t="s">
        <v>24</v>
      </c>
      <c r="B62" s="69" t="s">
        <v>50</v>
      </c>
      <c r="C62" s="70"/>
      <c r="D62" s="70"/>
      <c r="E62" s="70"/>
      <c r="F62" s="70"/>
      <c r="G62" s="71"/>
    </row>
    <row r="63" spans="1:8" x14ac:dyDescent="0.25">
      <c r="B63" s="72" t="s">
        <v>35</v>
      </c>
      <c r="C63" s="73"/>
      <c r="D63" s="74"/>
      <c r="E63" s="74"/>
      <c r="F63" s="74"/>
      <c r="G63" s="75"/>
    </row>
    <row r="64" spans="1:8" x14ac:dyDescent="0.25">
      <c r="B64" s="51" t="s">
        <v>36</v>
      </c>
      <c r="C64" s="50"/>
      <c r="D64" s="58"/>
      <c r="E64" s="58"/>
      <c r="F64" s="58"/>
      <c r="G64" s="59"/>
    </row>
    <row r="65" spans="2:7" ht="15.75" thickBot="1" x14ac:dyDescent="0.3">
      <c r="B65" s="52" t="s">
        <v>37</v>
      </c>
      <c r="C65" s="53"/>
      <c r="D65" s="76"/>
      <c r="E65" s="77" t="s">
        <v>38</v>
      </c>
      <c r="F65" s="78"/>
      <c r="G65" s="79"/>
    </row>
    <row r="66" spans="2:7" x14ac:dyDescent="0.25">
      <c r="B66" s="80" t="s">
        <v>51</v>
      </c>
      <c r="C66" s="81"/>
      <c r="D66" s="81"/>
      <c r="E66" s="81"/>
      <c r="F66" s="82"/>
      <c r="G66" s="83"/>
    </row>
    <row r="67" spans="2:7" x14ac:dyDescent="0.25">
      <c r="B67" s="49" t="s">
        <v>39</v>
      </c>
      <c r="C67" s="50"/>
      <c r="D67" s="58"/>
      <c r="E67" s="58"/>
      <c r="F67" s="58"/>
      <c r="G67" s="59"/>
    </row>
    <row r="68" spans="2:7" x14ac:dyDescent="0.25">
      <c r="B68" s="49" t="s">
        <v>40</v>
      </c>
      <c r="C68" s="50"/>
      <c r="D68" s="58"/>
      <c r="E68" s="58"/>
      <c r="F68" s="58"/>
      <c r="G68" s="59"/>
    </row>
    <row r="69" spans="2:7" ht="15.75" thickBot="1" x14ac:dyDescent="0.3">
      <c r="B69" s="52" t="s">
        <v>41</v>
      </c>
      <c r="C69" s="53"/>
      <c r="D69" s="84"/>
      <c r="E69" s="64"/>
      <c r="F69" s="64"/>
      <c r="G69" s="65"/>
    </row>
    <row r="70" spans="2:7" x14ac:dyDescent="0.25">
      <c r="B70" s="80" t="s">
        <v>52</v>
      </c>
      <c r="C70" s="81"/>
      <c r="D70" s="81"/>
      <c r="E70" s="81"/>
      <c r="F70" s="82"/>
      <c r="G70" s="83"/>
    </row>
    <row r="71" spans="2:7" x14ac:dyDescent="0.25">
      <c r="B71" s="49" t="s">
        <v>39</v>
      </c>
      <c r="C71" s="50"/>
      <c r="D71" s="58"/>
      <c r="E71" s="58"/>
      <c r="F71" s="58"/>
      <c r="G71" s="59"/>
    </row>
    <row r="72" spans="2:7" x14ac:dyDescent="0.25">
      <c r="B72" s="49" t="s">
        <v>40</v>
      </c>
      <c r="C72" s="50"/>
      <c r="D72" s="55"/>
      <c r="E72" s="55"/>
      <c r="F72" s="55"/>
      <c r="G72" s="56"/>
    </row>
    <row r="73" spans="2:7" x14ac:dyDescent="0.25">
      <c r="B73" s="49" t="s">
        <v>49</v>
      </c>
      <c r="C73" s="50"/>
      <c r="D73" s="58"/>
      <c r="E73" s="58"/>
      <c r="F73" s="58"/>
      <c r="G73" s="59"/>
    </row>
    <row r="74" spans="2:7" ht="15.75" thickBot="1" x14ac:dyDescent="0.3">
      <c r="B74" s="52"/>
      <c r="C74" s="53"/>
      <c r="D74" s="64"/>
      <c r="E74" s="64"/>
      <c r="F74" s="64"/>
      <c r="G74" s="65"/>
    </row>
    <row r="75" spans="2:7" x14ac:dyDescent="0.25">
      <c r="B75" s="80" t="s">
        <v>53</v>
      </c>
      <c r="C75" s="81"/>
      <c r="D75" s="81"/>
      <c r="E75" s="81"/>
      <c r="F75" s="82"/>
      <c r="G75" s="83"/>
    </row>
    <row r="76" spans="2:7" x14ac:dyDescent="0.25">
      <c r="B76" s="49" t="s">
        <v>42</v>
      </c>
      <c r="C76" s="50"/>
      <c r="D76" s="58"/>
      <c r="E76" s="58"/>
      <c r="F76" s="58"/>
      <c r="G76" s="59"/>
    </row>
    <row r="77" spans="2:7" ht="15.75" thickBot="1" x14ac:dyDescent="0.3">
      <c r="B77" s="52" t="s">
        <v>39</v>
      </c>
      <c r="C77" s="53"/>
      <c r="D77" s="64"/>
      <c r="E77" s="64"/>
      <c r="F77" s="64"/>
      <c r="G77" s="65"/>
    </row>
    <row r="78" spans="2:7" x14ac:dyDescent="0.25">
      <c r="B78" s="54"/>
      <c r="C78" s="54"/>
      <c r="D78" s="54"/>
    </row>
    <row r="79" spans="2:7" x14ac:dyDescent="0.25">
      <c r="B79" s="54" t="s">
        <v>43</v>
      </c>
      <c r="D79" s="54"/>
      <c r="F79" s="54" t="s">
        <v>44</v>
      </c>
    </row>
    <row r="83" spans="2:7" x14ac:dyDescent="0.25">
      <c r="B83" s="44"/>
      <c r="C83" s="44"/>
      <c r="F83" s="44"/>
      <c r="G83" s="44"/>
    </row>
  </sheetData>
  <sheetProtection autoFilter="0"/>
  <mergeCells count="16">
    <mergeCell ref="D67:G67"/>
    <mergeCell ref="D68:G68"/>
    <mergeCell ref="D69:G69"/>
    <mergeCell ref="D76:G76"/>
    <mergeCell ref="D77:G77"/>
    <mergeCell ref="D71:G71"/>
    <mergeCell ref="D74:G74"/>
    <mergeCell ref="D73:G73"/>
    <mergeCell ref="E6:G6"/>
    <mergeCell ref="E10:G10"/>
    <mergeCell ref="D63:G63"/>
    <mergeCell ref="D64:G64"/>
    <mergeCell ref="E7:G7"/>
    <mergeCell ref="E8:G8"/>
    <mergeCell ref="E9:G9"/>
    <mergeCell ref="E11:G11"/>
  </mergeCells>
  <dataValidations count="2">
    <dataValidation type="list" allowBlank="1" showInputMessage="1" showErrorMessage="1" sqref="B40" xr:uid="{691CD135-3D66-4E4C-A8F0-8A08AB492840}">
      <formula1>"&lt;wybierz&gt;,chwyty,liny,sprzęt asekuracyjny,mix pakietów,nie potrzebujemy sprzętu"</formula1>
    </dataValidation>
    <dataValidation type="list" allowBlank="1" showInputMessage="1" showErrorMessage="1" sqref="B43" xr:uid="{823945A9-01FF-4881-AF0F-F9274ECD912A}">
      <formula1>"&lt;wybierz&gt;,tak,nie"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&amp;R&amp;"cal,Standardowy"Strona &amp;P z &amp;N</oddFooter>
  </headerFooter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40355-C9D9-4FFE-8959-055D3F3FC72E}">
  <sheetPr>
    <tabColor rgb="FFFF0000"/>
  </sheetPr>
  <dimension ref="A1:R83"/>
  <sheetViews>
    <sheetView showGridLines="0" zoomScaleNormal="100" zoomScaleSheetLayoutView="90" workbookViewId="0"/>
  </sheetViews>
  <sheetFormatPr defaultColWidth="9" defaultRowHeight="15" x14ac:dyDescent="0.25"/>
  <cols>
    <col min="1" max="1" width="3.7109375" style="2" customWidth="1"/>
    <col min="2" max="2" width="7.85546875" style="2" customWidth="1"/>
    <col min="3" max="3" width="13.5703125" style="2" customWidth="1"/>
    <col min="4" max="4" width="19" style="2" customWidth="1"/>
    <col min="5" max="5" width="15.140625" style="2" customWidth="1"/>
    <col min="6" max="6" width="12.42578125" style="2" customWidth="1"/>
    <col min="7" max="7" width="15.140625" style="2" customWidth="1"/>
    <col min="8" max="8" width="13.42578125" style="2" customWidth="1"/>
    <col min="9" max="17" width="12.42578125" style="2" customWidth="1"/>
    <col min="18" max="16384" width="9" style="2"/>
  </cols>
  <sheetData>
    <row r="1" spans="1:7" ht="18.75" x14ac:dyDescent="0.3">
      <c r="A1" s="85" t="s">
        <v>0</v>
      </c>
      <c r="B1" s="86"/>
      <c r="C1" s="86"/>
      <c r="D1" s="86"/>
      <c r="E1" s="86"/>
      <c r="F1" s="86"/>
      <c r="G1" s="87"/>
    </row>
    <row r="2" spans="1:7" ht="18.75" x14ac:dyDescent="0.3">
      <c r="A2" s="88" t="s">
        <v>46</v>
      </c>
      <c r="B2" s="1"/>
      <c r="C2" s="1"/>
      <c r="D2" s="1"/>
      <c r="E2" s="1"/>
      <c r="F2" s="1"/>
      <c r="G2" s="89"/>
    </row>
    <row r="3" spans="1:7" ht="19.5" thickBot="1" x14ac:dyDescent="0.35">
      <c r="A3" s="90" t="str">
        <f>"Wnioskodawca:   "&amp;D63</f>
        <v>Wnioskodawca:   Klub Wspinaczkowy ABCD</v>
      </c>
      <c r="B3" s="91"/>
      <c r="C3" s="91"/>
      <c r="D3" s="103" t="s">
        <v>65</v>
      </c>
      <c r="E3" s="103"/>
      <c r="F3" s="103"/>
      <c r="G3" s="92"/>
    </row>
    <row r="4" spans="1:7" ht="15.75" thickBot="1" x14ac:dyDescent="0.3"/>
    <row r="5" spans="1:7" ht="18.75" x14ac:dyDescent="0.3">
      <c r="A5" s="3" t="s">
        <v>1</v>
      </c>
      <c r="B5" s="4" t="s">
        <v>2</v>
      </c>
      <c r="C5" s="5"/>
      <c r="D5" s="5"/>
      <c r="E5" s="5"/>
      <c r="F5" s="5"/>
      <c r="G5" s="6"/>
    </row>
    <row r="6" spans="1:7" x14ac:dyDescent="0.25">
      <c r="B6" s="7"/>
      <c r="D6" s="66" t="s">
        <v>58</v>
      </c>
      <c r="E6" s="104" t="s">
        <v>66</v>
      </c>
      <c r="F6" s="60"/>
      <c r="G6" s="61"/>
    </row>
    <row r="7" spans="1:7" x14ac:dyDescent="0.25">
      <c r="B7" s="7"/>
      <c r="D7" s="95" t="s">
        <v>59</v>
      </c>
      <c r="E7" s="105" t="s">
        <v>67</v>
      </c>
      <c r="F7" s="105"/>
      <c r="G7" s="106"/>
    </row>
    <row r="8" spans="1:7" x14ac:dyDescent="0.25">
      <c r="B8" s="7"/>
      <c r="D8" s="66" t="s">
        <v>57</v>
      </c>
      <c r="E8" s="107" t="s">
        <v>68</v>
      </c>
      <c r="F8" s="107"/>
      <c r="G8" s="108"/>
    </row>
    <row r="9" spans="1:7" x14ac:dyDescent="0.25">
      <c r="B9" s="7"/>
      <c r="D9" s="95" t="s">
        <v>60</v>
      </c>
      <c r="E9" s="107" t="s">
        <v>69</v>
      </c>
      <c r="F9" s="107"/>
      <c r="G9" s="108"/>
    </row>
    <row r="10" spans="1:7" x14ac:dyDescent="0.25">
      <c r="B10" s="7"/>
      <c r="D10" s="66"/>
      <c r="E10" s="107" t="s">
        <v>70</v>
      </c>
      <c r="F10" s="109"/>
      <c r="G10" s="63"/>
    </row>
    <row r="11" spans="1:7" x14ac:dyDescent="0.25">
      <c r="B11" s="7"/>
      <c r="D11" s="8"/>
      <c r="E11" s="110"/>
      <c r="F11" s="62"/>
      <c r="G11" s="63"/>
    </row>
    <row r="12" spans="1:7" x14ac:dyDescent="0.25">
      <c r="B12" s="7"/>
      <c r="D12" s="66" t="s">
        <v>55</v>
      </c>
      <c r="E12" s="111" t="s">
        <v>72</v>
      </c>
      <c r="F12" s="93"/>
      <c r="G12" s="94"/>
    </row>
    <row r="13" spans="1:7" x14ac:dyDescent="0.25">
      <c r="B13" s="7"/>
      <c r="D13" s="95" t="s">
        <v>56</v>
      </c>
      <c r="E13" s="111" t="s">
        <v>71</v>
      </c>
      <c r="F13" s="93"/>
      <c r="G13" s="94"/>
    </row>
    <row r="14" spans="1:7" x14ac:dyDescent="0.25">
      <c r="B14" s="7"/>
      <c r="D14" s="8"/>
      <c r="E14" s="111" t="s">
        <v>73</v>
      </c>
      <c r="F14" s="93"/>
      <c r="G14" s="94"/>
    </row>
    <row r="15" spans="1:7" x14ac:dyDescent="0.25">
      <c r="B15" s="7"/>
      <c r="D15" s="8"/>
      <c r="E15" s="111" t="s">
        <v>74</v>
      </c>
      <c r="F15" s="93"/>
      <c r="G15" s="94"/>
    </row>
    <row r="16" spans="1:7" x14ac:dyDescent="0.25">
      <c r="B16" s="7"/>
      <c r="D16" s="66" t="s">
        <v>47</v>
      </c>
      <c r="E16" s="9">
        <v>4</v>
      </c>
      <c r="G16" s="10"/>
    </row>
    <row r="17" spans="2:18" x14ac:dyDescent="0.25">
      <c r="B17" s="7"/>
      <c r="D17" s="8" t="s">
        <v>3</v>
      </c>
      <c r="E17" s="2">
        <f>E16*10</f>
        <v>40</v>
      </c>
      <c r="G17" s="10"/>
    </row>
    <row r="18" spans="2:18" x14ac:dyDescent="0.25">
      <c r="B18" s="7"/>
      <c r="D18" s="8" t="s">
        <v>4</v>
      </c>
      <c r="E18" s="2">
        <v>3</v>
      </c>
      <c r="G18" s="10"/>
    </row>
    <row r="19" spans="2:18" x14ac:dyDescent="0.25">
      <c r="B19" s="7"/>
      <c r="D19" s="8" t="s">
        <v>5</v>
      </c>
      <c r="E19" s="8" t="s">
        <v>6</v>
      </c>
      <c r="G19" s="10"/>
    </row>
    <row r="20" spans="2:18" x14ac:dyDescent="0.25">
      <c r="B20" s="7"/>
      <c r="G20" s="10"/>
    </row>
    <row r="21" spans="2:18" x14ac:dyDescent="0.25">
      <c r="B21" s="7"/>
      <c r="G21" s="10"/>
    </row>
    <row r="22" spans="2:18" ht="30" x14ac:dyDescent="0.25">
      <c r="B22" s="11" t="s">
        <v>7</v>
      </c>
      <c r="C22" s="12" t="s">
        <v>54</v>
      </c>
      <c r="D22" s="12" t="s">
        <v>8</v>
      </c>
      <c r="E22" s="12" t="s">
        <v>9</v>
      </c>
      <c r="F22" s="12" t="s">
        <v>10</v>
      </c>
      <c r="G22" s="13" t="s">
        <v>11</v>
      </c>
    </row>
    <row r="23" spans="2:18" x14ac:dyDescent="0.25">
      <c r="B23" s="14">
        <v>4</v>
      </c>
      <c r="C23" s="15">
        <v>20</v>
      </c>
      <c r="D23" s="16">
        <f>C23*80</f>
        <v>1600</v>
      </c>
      <c r="E23" s="17">
        <v>1000</v>
      </c>
      <c r="F23" s="17"/>
      <c r="G23" s="18">
        <f t="shared" ref="G23:G31" si="0">SUM(D23:F23)</f>
        <v>2600</v>
      </c>
      <c r="I23" s="19"/>
    </row>
    <row r="24" spans="2:18" x14ac:dyDescent="0.25">
      <c r="B24" s="14">
        <v>5</v>
      </c>
      <c r="C24" s="15">
        <v>30</v>
      </c>
      <c r="D24" s="16">
        <f>C24*80</f>
        <v>2400</v>
      </c>
      <c r="E24" s="17">
        <v>1000</v>
      </c>
      <c r="F24" s="17"/>
      <c r="G24" s="18">
        <f t="shared" si="0"/>
        <v>3400</v>
      </c>
      <c r="I24" s="19"/>
    </row>
    <row r="25" spans="2:18" x14ac:dyDescent="0.25">
      <c r="B25" s="14">
        <v>6</v>
      </c>
      <c r="C25" s="15">
        <v>50</v>
      </c>
      <c r="D25" s="16">
        <f t="shared" ref="D25:D30" si="1">C25*80</f>
        <v>4000</v>
      </c>
      <c r="E25" s="17"/>
      <c r="F25" s="17">
        <v>1000</v>
      </c>
      <c r="G25" s="18">
        <f t="shared" si="0"/>
        <v>5000</v>
      </c>
      <c r="H25" s="19"/>
      <c r="I25" s="19"/>
      <c r="J25" s="19"/>
      <c r="R25" s="19"/>
    </row>
    <row r="26" spans="2:18" x14ac:dyDescent="0.25">
      <c r="B26" s="14">
        <v>7</v>
      </c>
      <c r="C26" s="15">
        <v>10</v>
      </c>
      <c r="D26" s="16">
        <f t="shared" si="1"/>
        <v>800</v>
      </c>
      <c r="E26" s="17">
        <v>500</v>
      </c>
      <c r="F26" s="17"/>
      <c r="G26" s="18">
        <f t="shared" si="0"/>
        <v>1300</v>
      </c>
      <c r="H26" s="19"/>
      <c r="I26" s="19"/>
      <c r="J26" s="19"/>
      <c r="R26" s="19"/>
    </row>
    <row r="27" spans="2:18" x14ac:dyDescent="0.25">
      <c r="B27" s="14">
        <v>8</v>
      </c>
      <c r="C27" s="15"/>
      <c r="D27" s="16">
        <f t="shared" si="1"/>
        <v>0</v>
      </c>
      <c r="E27" s="17"/>
      <c r="F27" s="17"/>
      <c r="G27" s="18">
        <f t="shared" si="0"/>
        <v>0</v>
      </c>
      <c r="H27" s="19"/>
      <c r="I27" s="19"/>
      <c r="J27" s="19"/>
      <c r="R27" s="19"/>
    </row>
    <row r="28" spans="2:18" x14ac:dyDescent="0.25">
      <c r="B28" s="14">
        <v>9</v>
      </c>
      <c r="C28" s="15">
        <v>40</v>
      </c>
      <c r="D28" s="16">
        <f t="shared" si="1"/>
        <v>3200</v>
      </c>
      <c r="E28" s="17">
        <v>200</v>
      </c>
      <c r="F28" s="17">
        <v>1000</v>
      </c>
      <c r="G28" s="18">
        <f t="shared" si="0"/>
        <v>4400</v>
      </c>
      <c r="H28" s="19"/>
      <c r="I28" s="19"/>
      <c r="J28" s="19"/>
    </row>
    <row r="29" spans="2:18" x14ac:dyDescent="0.25">
      <c r="B29" s="14">
        <v>10</v>
      </c>
      <c r="C29" s="15">
        <v>40</v>
      </c>
      <c r="D29" s="16">
        <f t="shared" si="1"/>
        <v>3200</v>
      </c>
      <c r="E29" s="17">
        <v>1000</v>
      </c>
      <c r="F29" s="17"/>
      <c r="G29" s="18">
        <f t="shared" si="0"/>
        <v>4200</v>
      </c>
      <c r="H29" s="19"/>
      <c r="I29" s="19"/>
      <c r="J29" s="19"/>
      <c r="R29" s="19"/>
    </row>
    <row r="30" spans="2:18" x14ac:dyDescent="0.25">
      <c r="B30" s="14">
        <v>11</v>
      </c>
      <c r="C30" s="15">
        <v>20</v>
      </c>
      <c r="D30" s="16">
        <f t="shared" si="1"/>
        <v>1600</v>
      </c>
      <c r="E30" s="17">
        <v>1000</v>
      </c>
      <c r="F30" s="17"/>
      <c r="G30" s="18">
        <f t="shared" si="0"/>
        <v>2600</v>
      </c>
      <c r="H30" s="19"/>
      <c r="I30" s="19"/>
      <c r="J30" s="19"/>
      <c r="R30" s="19"/>
    </row>
    <row r="31" spans="2:18" x14ac:dyDescent="0.25">
      <c r="B31" s="20">
        <v>12</v>
      </c>
      <c r="C31" s="21">
        <v>0</v>
      </c>
      <c r="D31" s="22">
        <f>C31*80</f>
        <v>0</v>
      </c>
      <c r="E31" s="23"/>
      <c r="F31" s="23"/>
      <c r="G31" s="24">
        <f t="shared" si="0"/>
        <v>0</v>
      </c>
      <c r="H31" s="19"/>
      <c r="I31" s="19"/>
      <c r="J31" s="19"/>
      <c r="R31" s="19"/>
    </row>
    <row r="32" spans="2:18" x14ac:dyDescent="0.25">
      <c r="B32" s="7"/>
      <c r="F32" s="25" t="s">
        <v>12</v>
      </c>
      <c r="G32" s="18">
        <f>SUM(G23:G31)</f>
        <v>23500</v>
      </c>
    </row>
    <row r="33" spans="1:9" x14ac:dyDescent="0.25">
      <c r="B33" s="7"/>
      <c r="G33" s="10"/>
    </row>
    <row r="34" spans="1:9" x14ac:dyDescent="0.25">
      <c r="B34" s="7" t="s">
        <v>13</v>
      </c>
      <c r="D34" s="8" t="s">
        <v>14</v>
      </c>
      <c r="E34" s="9">
        <v>2</v>
      </c>
      <c r="F34" s="26" t="s">
        <v>15</v>
      </c>
      <c r="G34" s="27">
        <f>ROUNDUP(G32/0.95-G32,-1)</f>
        <v>1240</v>
      </c>
    </row>
    <row r="35" spans="1:9" x14ac:dyDescent="0.25">
      <c r="B35" s="7" t="s">
        <v>16</v>
      </c>
      <c r="D35" s="8" t="s">
        <v>17</v>
      </c>
      <c r="E35" s="9">
        <v>8</v>
      </c>
      <c r="F35" s="112" t="str">
        <f>IF(G35&lt;G34,"&lt;&lt;&lt;-zwiększ","")</f>
        <v/>
      </c>
      <c r="G35" s="18">
        <f>E34*E35*80</f>
        <v>1280</v>
      </c>
    </row>
    <row r="36" spans="1:9" x14ac:dyDescent="0.25">
      <c r="B36" s="7"/>
      <c r="D36" s="8" t="s">
        <v>18</v>
      </c>
      <c r="E36" s="2">
        <f>E34*E35</f>
        <v>16</v>
      </c>
      <c r="F36" s="28"/>
      <c r="G36" s="18"/>
    </row>
    <row r="37" spans="1:9" ht="15.75" thickBot="1" x14ac:dyDescent="0.3">
      <c r="B37" s="29"/>
      <c r="C37" s="30"/>
      <c r="D37" s="30"/>
      <c r="E37" s="30"/>
      <c r="F37" s="30"/>
      <c r="G37" s="31">
        <f>G35/(G35+G32)</f>
        <v>5.1654560129136398E-2</v>
      </c>
    </row>
    <row r="38" spans="1:9" ht="15.75" thickBot="1" x14ac:dyDescent="0.3"/>
    <row r="39" spans="1:9" ht="18.75" x14ac:dyDescent="0.3">
      <c r="A39" s="3" t="s">
        <v>19</v>
      </c>
      <c r="B39" s="4" t="s">
        <v>20</v>
      </c>
      <c r="C39" s="5"/>
      <c r="D39" s="5"/>
      <c r="E39" s="5"/>
      <c r="F39" s="32" t="s">
        <v>21</v>
      </c>
      <c r="G39" s="33">
        <f>IF(B40&lt;&gt;"nie potrzebujemy sprzętu",ROUNDDOWN(G32/0.7-G32,-2),0)</f>
        <v>10000</v>
      </c>
    </row>
    <row r="40" spans="1:9" ht="15.75" thickBot="1" x14ac:dyDescent="0.3">
      <c r="B40" s="34" t="s">
        <v>22</v>
      </c>
      <c r="C40" s="35"/>
      <c r="D40" s="35"/>
      <c r="E40" s="30"/>
      <c r="F40" s="36" t="s">
        <v>23</v>
      </c>
      <c r="G40" s="37">
        <f>ROUNDUP(G39/0.95-G39,-1)</f>
        <v>530</v>
      </c>
      <c r="I40" s="96"/>
    </row>
    <row r="41" spans="1:9" ht="15.75" thickBot="1" x14ac:dyDescent="0.3"/>
    <row r="42" spans="1:9" ht="18.75" x14ac:dyDescent="0.3">
      <c r="A42" s="3" t="s">
        <v>24</v>
      </c>
      <c r="B42" s="4" t="s">
        <v>25</v>
      </c>
      <c r="C42" s="5"/>
      <c r="D42" s="5"/>
      <c r="E42" s="5"/>
      <c r="F42" s="5"/>
      <c r="G42" s="6"/>
    </row>
    <row r="43" spans="1:9" x14ac:dyDescent="0.25">
      <c r="B43" s="38" t="s">
        <v>26</v>
      </c>
      <c r="C43" s="39"/>
      <c r="D43" s="39"/>
      <c r="G43" s="10"/>
    </row>
    <row r="44" spans="1:9" x14ac:dyDescent="0.25">
      <c r="B44" s="40" t="s">
        <v>27</v>
      </c>
      <c r="G44" s="10"/>
    </row>
    <row r="45" spans="1:9" x14ac:dyDescent="0.25">
      <c r="B45" s="7"/>
      <c r="D45" s="66" t="s">
        <v>62</v>
      </c>
      <c r="E45" s="97" t="s">
        <v>75</v>
      </c>
      <c r="F45" s="67"/>
      <c r="G45" s="57"/>
    </row>
    <row r="46" spans="1:9" x14ac:dyDescent="0.25">
      <c r="B46" s="7"/>
      <c r="D46" s="66" t="s">
        <v>63</v>
      </c>
      <c r="E46" s="97" t="s">
        <v>76</v>
      </c>
      <c r="F46" s="98" t="s">
        <v>64</v>
      </c>
      <c r="G46" s="99" t="s">
        <v>77</v>
      </c>
    </row>
    <row r="47" spans="1:9" x14ac:dyDescent="0.25">
      <c r="B47" s="40"/>
      <c r="D47" s="66" t="s">
        <v>61</v>
      </c>
      <c r="E47" s="97" t="s">
        <v>78</v>
      </c>
      <c r="G47" s="10"/>
    </row>
    <row r="48" spans="1:9" x14ac:dyDescent="0.25">
      <c r="B48" s="100"/>
      <c r="C48" s="44"/>
      <c r="D48" s="101"/>
      <c r="E48" s="44"/>
      <c r="F48" s="44"/>
      <c r="G48" s="102"/>
    </row>
    <row r="49" spans="1:8" x14ac:dyDescent="0.25">
      <c r="B49" s="68" t="s">
        <v>48</v>
      </c>
      <c r="F49" s="28"/>
      <c r="G49" s="41">
        <v>1000</v>
      </c>
    </row>
    <row r="50" spans="1:8" x14ac:dyDescent="0.25">
      <c r="B50" s="7" t="s">
        <v>28</v>
      </c>
      <c r="F50" s="28"/>
      <c r="G50" s="41">
        <v>3500</v>
      </c>
    </row>
    <row r="51" spans="1:8" x14ac:dyDescent="0.25">
      <c r="B51" s="7" t="s">
        <v>29</v>
      </c>
      <c r="D51" s="8" t="s">
        <v>14</v>
      </c>
      <c r="E51" s="9">
        <v>3</v>
      </c>
      <c r="F51" s="28">
        <v>500</v>
      </c>
      <c r="G51" s="42">
        <f>F51*E51</f>
        <v>1500</v>
      </c>
    </row>
    <row r="52" spans="1:8" x14ac:dyDescent="0.25">
      <c r="B52" s="7" t="s">
        <v>30</v>
      </c>
      <c r="D52" s="8" t="s">
        <v>14</v>
      </c>
      <c r="E52" s="9">
        <v>2</v>
      </c>
      <c r="F52" s="28">
        <v>300</v>
      </c>
      <c r="G52" s="42">
        <f>F52*E52</f>
        <v>600</v>
      </c>
    </row>
    <row r="53" spans="1:8" x14ac:dyDescent="0.25">
      <c r="B53" s="7" t="s">
        <v>31</v>
      </c>
      <c r="D53" s="8" t="s">
        <v>14</v>
      </c>
      <c r="E53" s="9">
        <v>4</v>
      </c>
      <c r="F53" s="28">
        <v>300</v>
      </c>
      <c r="G53" s="42">
        <f>F53*E53</f>
        <v>1200</v>
      </c>
    </row>
    <row r="54" spans="1:8" x14ac:dyDescent="0.25">
      <c r="B54" s="43" t="s">
        <v>32</v>
      </c>
      <c r="C54" s="44"/>
      <c r="D54" s="45" t="s">
        <v>14</v>
      </c>
      <c r="E54" s="44">
        <f>IF(G54&gt;0,1,"")</f>
        <v>1</v>
      </c>
      <c r="F54" s="46"/>
      <c r="G54" s="47">
        <v>1000</v>
      </c>
    </row>
    <row r="55" spans="1:8" x14ac:dyDescent="0.25">
      <c r="B55" s="7"/>
      <c r="D55" s="8"/>
      <c r="F55" s="25" t="s">
        <v>33</v>
      </c>
      <c r="G55" s="18">
        <f>SUM(G49:G54)</f>
        <v>8800</v>
      </c>
    </row>
    <row r="56" spans="1:8" x14ac:dyDescent="0.25">
      <c r="B56" s="7"/>
      <c r="D56" s="8"/>
      <c r="G56" s="10"/>
    </row>
    <row r="57" spans="1:8" x14ac:dyDescent="0.25">
      <c r="B57" s="7" t="s">
        <v>13</v>
      </c>
      <c r="D57" s="8" t="s">
        <v>14</v>
      </c>
      <c r="E57" s="9">
        <v>2</v>
      </c>
      <c r="F57" s="26" t="s">
        <v>15</v>
      </c>
      <c r="G57" s="27">
        <f>ROUNDUP(G55/0.95-G55,-1)</f>
        <v>470</v>
      </c>
      <c r="H57" s="48"/>
    </row>
    <row r="58" spans="1:8" x14ac:dyDescent="0.25">
      <c r="B58" s="7" t="s">
        <v>34</v>
      </c>
      <c r="D58" s="66" t="s">
        <v>79</v>
      </c>
      <c r="E58" s="9">
        <v>1</v>
      </c>
      <c r="F58" s="28" t="str">
        <f>IF(G58&lt;G57,"&lt;&lt;&lt;-zwiększ","")</f>
        <v/>
      </c>
      <c r="G58" s="18">
        <f>E57*E58*300</f>
        <v>600</v>
      </c>
    </row>
    <row r="59" spans="1:8" x14ac:dyDescent="0.25">
      <c r="B59" s="7"/>
      <c r="D59" s="66" t="s">
        <v>80</v>
      </c>
      <c r="E59" s="2">
        <f>E57*E58</f>
        <v>2</v>
      </c>
      <c r="F59" s="28"/>
      <c r="G59" s="18"/>
    </row>
    <row r="60" spans="1:8" ht="15.75" thickBot="1" x14ac:dyDescent="0.3">
      <c r="B60" s="29"/>
      <c r="C60" s="30"/>
      <c r="D60" s="30"/>
      <c r="E60" s="30"/>
      <c r="F60" s="30"/>
      <c r="G60" s="31">
        <f>G58/(G58+G55)</f>
        <v>6.3829787234042548E-2</v>
      </c>
    </row>
    <row r="61" spans="1:8" ht="15.75" thickBot="1" x14ac:dyDescent="0.3"/>
    <row r="62" spans="1:8" ht="19.5" thickBot="1" x14ac:dyDescent="0.35">
      <c r="A62" s="3" t="s">
        <v>24</v>
      </c>
      <c r="B62" s="69" t="s">
        <v>50</v>
      </c>
      <c r="C62" s="70"/>
      <c r="D62" s="70"/>
      <c r="E62" s="70"/>
      <c r="F62" s="70"/>
      <c r="G62" s="71"/>
    </row>
    <row r="63" spans="1:8" x14ac:dyDescent="0.25">
      <c r="B63" s="72" t="s">
        <v>35</v>
      </c>
      <c r="C63" s="73"/>
      <c r="D63" s="113" t="s">
        <v>65</v>
      </c>
      <c r="E63" s="74"/>
      <c r="F63" s="74"/>
      <c r="G63" s="75"/>
    </row>
    <row r="64" spans="1:8" x14ac:dyDescent="0.25">
      <c r="B64" s="51" t="s">
        <v>36</v>
      </c>
      <c r="C64" s="50"/>
      <c r="D64" s="114" t="s">
        <v>83</v>
      </c>
      <c r="E64" s="58"/>
      <c r="F64" s="58"/>
      <c r="G64" s="59"/>
    </row>
    <row r="65" spans="2:7" ht="15.75" thickBot="1" x14ac:dyDescent="0.3">
      <c r="B65" s="52" t="s">
        <v>37</v>
      </c>
      <c r="C65" s="53"/>
      <c r="D65" s="76">
        <v>123456789</v>
      </c>
      <c r="E65" s="77" t="s">
        <v>38</v>
      </c>
      <c r="F65" s="78">
        <v>123456789</v>
      </c>
      <c r="G65" s="79"/>
    </row>
    <row r="66" spans="2:7" x14ac:dyDescent="0.25">
      <c r="B66" s="80" t="s">
        <v>51</v>
      </c>
      <c r="C66" s="81"/>
      <c r="D66" s="81"/>
      <c r="E66" s="81"/>
      <c r="F66" s="82"/>
      <c r="G66" s="83"/>
    </row>
    <row r="67" spans="2:7" x14ac:dyDescent="0.25">
      <c r="B67" s="49" t="s">
        <v>39</v>
      </c>
      <c r="C67" s="50"/>
      <c r="D67" s="114" t="s">
        <v>81</v>
      </c>
      <c r="E67" s="58"/>
      <c r="F67" s="58"/>
      <c r="G67" s="59"/>
    </row>
    <row r="68" spans="2:7" x14ac:dyDescent="0.25">
      <c r="B68" s="49" t="s">
        <v>40</v>
      </c>
      <c r="C68" s="50"/>
      <c r="D68" s="58">
        <v>123456789</v>
      </c>
      <c r="E68" s="58"/>
      <c r="F68" s="58"/>
      <c r="G68" s="59"/>
    </row>
    <row r="69" spans="2:7" ht="15.75" thickBot="1" x14ac:dyDescent="0.3">
      <c r="B69" s="52" t="s">
        <v>41</v>
      </c>
      <c r="C69" s="53"/>
      <c r="D69" s="84" t="s">
        <v>82</v>
      </c>
      <c r="E69" s="64"/>
      <c r="F69" s="64"/>
      <c r="G69" s="65"/>
    </row>
    <row r="70" spans="2:7" x14ac:dyDescent="0.25">
      <c r="B70" s="80" t="s">
        <v>52</v>
      </c>
      <c r="C70" s="81"/>
      <c r="D70" s="81"/>
      <c r="E70" s="81"/>
      <c r="F70" s="82"/>
      <c r="G70" s="83"/>
    </row>
    <row r="71" spans="2:7" x14ac:dyDescent="0.25">
      <c r="B71" s="49" t="s">
        <v>39</v>
      </c>
      <c r="C71" s="50"/>
      <c r="D71" s="114" t="s">
        <v>81</v>
      </c>
      <c r="E71" s="58"/>
      <c r="F71" s="58"/>
      <c r="G71" s="59"/>
    </row>
    <row r="72" spans="2:7" x14ac:dyDescent="0.25">
      <c r="B72" s="49" t="s">
        <v>40</v>
      </c>
      <c r="C72" s="50"/>
      <c r="D72" s="58">
        <v>123456789</v>
      </c>
      <c r="E72" s="58"/>
      <c r="F72" s="58"/>
      <c r="G72" s="59"/>
    </row>
    <row r="73" spans="2:7" x14ac:dyDescent="0.25">
      <c r="B73" s="49" t="s">
        <v>49</v>
      </c>
      <c r="C73" s="50"/>
      <c r="D73" s="114" t="s">
        <v>83</v>
      </c>
      <c r="E73" s="58"/>
      <c r="F73" s="58"/>
      <c r="G73" s="59"/>
    </row>
    <row r="74" spans="2:7" ht="15.75" thickBot="1" x14ac:dyDescent="0.3">
      <c r="B74" s="52"/>
      <c r="C74" s="53"/>
      <c r="D74" s="64"/>
      <c r="E74" s="64"/>
      <c r="F74" s="64"/>
      <c r="G74" s="65"/>
    </row>
    <row r="75" spans="2:7" x14ac:dyDescent="0.25">
      <c r="B75" s="80" t="s">
        <v>53</v>
      </c>
      <c r="C75" s="81"/>
      <c r="D75" s="81"/>
      <c r="E75" s="81"/>
      <c r="F75" s="82"/>
      <c r="G75" s="83"/>
    </row>
    <row r="76" spans="2:7" x14ac:dyDescent="0.25">
      <c r="B76" s="49" t="s">
        <v>42</v>
      </c>
      <c r="C76" s="50"/>
      <c r="D76" s="114" t="s">
        <v>84</v>
      </c>
      <c r="E76" s="58"/>
      <c r="F76" s="58"/>
      <c r="G76" s="59"/>
    </row>
    <row r="77" spans="2:7" ht="15.75" thickBot="1" x14ac:dyDescent="0.3">
      <c r="B77" s="52" t="s">
        <v>39</v>
      </c>
      <c r="C77" s="53"/>
      <c r="D77" s="115" t="s">
        <v>85</v>
      </c>
      <c r="E77" s="64"/>
      <c r="F77" s="64"/>
      <c r="G77" s="65"/>
    </row>
    <row r="78" spans="2:7" x14ac:dyDescent="0.25">
      <c r="B78" s="54"/>
      <c r="C78" s="54"/>
      <c r="D78" s="54"/>
    </row>
    <row r="79" spans="2:7" x14ac:dyDescent="0.25">
      <c r="B79" s="54" t="s">
        <v>43</v>
      </c>
      <c r="D79" s="54"/>
      <c r="F79" s="54" t="s">
        <v>44</v>
      </c>
    </row>
    <row r="83" spans="2:7" x14ac:dyDescent="0.25">
      <c r="B83" s="44"/>
      <c r="C83" s="44"/>
      <c r="F83" s="44"/>
      <c r="G83" s="44"/>
    </row>
  </sheetData>
  <sheetProtection sheet="1" objects="1" scenarios="1" autoFilter="0"/>
  <mergeCells count="17">
    <mergeCell ref="D72:G72"/>
    <mergeCell ref="D71:G71"/>
    <mergeCell ref="D73:G73"/>
    <mergeCell ref="D74:G74"/>
    <mergeCell ref="D76:G76"/>
    <mergeCell ref="D77:G77"/>
    <mergeCell ref="E7:G7"/>
    <mergeCell ref="E8:G8"/>
    <mergeCell ref="E9:G9"/>
    <mergeCell ref="E10:G10"/>
    <mergeCell ref="E11:G11"/>
    <mergeCell ref="E6:G6"/>
    <mergeCell ref="D63:G63"/>
    <mergeCell ref="D64:G64"/>
    <mergeCell ref="D67:G67"/>
    <mergeCell ref="D68:G68"/>
    <mergeCell ref="D69:G69"/>
  </mergeCells>
  <dataValidations disablePrompts="1" count="2">
    <dataValidation type="list" allowBlank="1" showInputMessage="1" showErrorMessage="1" sqref="B43" xr:uid="{1E8125B8-F3D1-4DE9-AFCD-F175F5964ACA}">
      <formula1>"&lt;wybierz&gt;,tak,nie"</formula1>
    </dataValidation>
    <dataValidation type="list" allowBlank="1" showInputMessage="1" showErrorMessage="1" sqref="B40" xr:uid="{8283FD40-3FDB-40DC-85E7-5C32293F6377}">
      <formula1>"&lt;wybierz&gt;,chwyty,liny,sprzęt asekuracyjny,mix pakietów,nie potrzebujemy sprzętu"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&amp;R&amp;"cal,Standardowy"Strona &amp;P z &amp;N</oddFooter>
  </headerFooter>
  <rowBreaks count="1" manualBreakCount="1">
    <brk id="41" max="16383" man="1"/>
  </rowBreaks>
</worksheet>
</file>

<file path=docMetadata/LabelInfo.xml><?xml version="1.0" encoding="utf-8"?>
<clbl:labelList xmlns:clbl="http://schemas.microsoft.com/office/2020/mipLabelMetadata">
  <clbl:label id="{705c9e18-d393-4470-8b67-9616c62ec31f}" enabled="1" method="Standard" siteId="{c5d1e823-e2b8-46bf-92ff-84f54313e0a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4</vt:i4>
      </vt:variant>
    </vt:vector>
  </HeadingPairs>
  <TitlesOfParts>
    <vt:vector size="6" baseType="lpstr">
      <vt:lpstr>wniosek dla Klubu</vt:lpstr>
      <vt:lpstr>wniosek przykład</vt:lpstr>
      <vt:lpstr>'wniosek dla Klubu'!Obszar_wydruku</vt:lpstr>
      <vt:lpstr>'wniosek przykład'!Obszar_wydruku</vt:lpstr>
      <vt:lpstr>'wniosek dla Klubu'!Tytuły_wydruku</vt:lpstr>
      <vt:lpstr>'wniosek przykład'!Tytuły_wydruku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Bąbel, Piotr</dc:creator>
  <cp:lastModifiedBy>Bąbel, Piotr</cp:lastModifiedBy>
  <cp:lastPrinted>2025-12-22T14:07:39Z</cp:lastPrinted>
  <dcterms:created xsi:type="dcterms:W3CDTF">2025-01-29T21:56:56Z</dcterms:created>
  <dcterms:modified xsi:type="dcterms:W3CDTF">2025-12-22T14:28:48Z</dcterms:modified>
</cp:coreProperties>
</file>